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Cuenta Pública 2021\Cuenta Publica 2021\"/>
    </mc:Choice>
  </mc:AlternateContent>
  <bookViews>
    <workbookView xWindow="-120" yWindow="-120" windowWidth="20730" windowHeight="11160" tabRatio="863" activeTab="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ACT!$A$5:$E$243</definedName>
    <definedName name="_xlnm._FilterDatabase" localSheetId="7" hidden="1">EFE!$A$41:$D$65</definedName>
    <definedName name="_xlnm.Print_Area" localSheetId="3">ACT!$A$1:$E$324</definedName>
    <definedName name="_xlnm.Print_Area" localSheetId="10">Conciliacion_Eg!$A$1:$D$50</definedName>
    <definedName name="_xlnm.Print_Area" localSheetId="9">Conciliacion_Ig!$A$1:$C$30</definedName>
    <definedName name="_xlnm.Print_Area" localSheetId="7">EFE!$A$1:$E$143</definedName>
    <definedName name="_xlnm.Print_Area" localSheetId="1">ESF!$A$1:$H$429</definedName>
    <definedName name="_xlnm.Print_Area" localSheetId="11">Memoria!$A$1:$J$54</definedName>
    <definedName name="_xlnm.Print_Area" localSheetId="0">'Notas a los Edos Financieros'!$A$1:$E$48</definedName>
    <definedName name="_xlnm.Print_Area" localSheetId="5">VHP!$A$1:$F$77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60" l="1"/>
  <c r="C85" i="60"/>
  <c r="C86" i="60"/>
  <c r="D51" i="62" l="1"/>
  <c r="D130" i="60" l="1"/>
  <c r="C118" i="62" l="1"/>
  <c r="C51" i="62" l="1"/>
  <c r="C289" i="60" l="1"/>
  <c r="C280" i="60"/>
  <c r="C274" i="60"/>
  <c r="C210" i="60"/>
  <c r="C203" i="60"/>
  <c r="C198" i="60"/>
  <c r="C195" i="60"/>
  <c r="C188" i="60"/>
  <c r="C185" i="60"/>
  <c r="C181" i="60"/>
  <c r="C178" i="60"/>
  <c r="C170" i="60" s="1"/>
  <c r="C171" i="60"/>
  <c r="C164" i="60"/>
  <c r="C160" i="60"/>
  <c r="C156" i="60"/>
  <c r="C153" i="60"/>
  <c r="C148" i="60"/>
  <c r="C147" i="60"/>
  <c r="C138" i="60"/>
  <c r="C134" i="60"/>
  <c r="C129" i="60"/>
  <c r="C126" i="60"/>
  <c r="C123" i="60" s="1"/>
  <c r="C124" i="60"/>
  <c r="C89" i="60"/>
  <c r="C49" i="60"/>
  <c r="C122" i="60" l="1"/>
  <c r="C121" i="60" s="1"/>
  <c r="D317" i="60" l="1"/>
  <c r="D313" i="60"/>
  <c r="D309" i="60"/>
  <c r="D305" i="60"/>
  <c r="D301" i="60"/>
  <c r="D297" i="60"/>
  <c r="D293" i="60"/>
  <c r="D285" i="60"/>
  <c r="D281" i="60"/>
  <c r="D277" i="60"/>
  <c r="D273" i="60"/>
  <c r="D269" i="60"/>
  <c r="D265" i="60"/>
  <c r="D261" i="60"/>
  <c r="D257" i="60"/>
  <c r="D253" i="60"/>
  <c r="D249" i="60"/>
  <c r="D245" i="60"/>
  <c r="D241" i="60"/>
  <c r="D237" i="60"/>
  <c r="D233" i="60"/>
  <c r="D229" i="60"/>
  <c r="D225" i="60"/>
  <c r="D221" i="60"/>
  <c r="D217" i="60"/>
  <c r="D213" i="60"/>
  <c r="D209" i="60"/>
  <c r="D205" i="60"/>
  <c r="D201" i="60"/>
  <c r="D197" i="60"/>
  <c r="D193" i="60"/>
  <c r="D189" i="60"/>
  <c r="D177" i="60"/>
  <c r="D173" i="60"/>
  <c r="D169" i="60"/>
  <c r="D165" i="60"/>
  <c r="D161" i="60"/>
  <c r="D157" i="60"/>
  <c r="D149" i="60"/>
  <c r="D145" i="60"/>
  <c r="D141" i="60"/>
  <c r="D137" i="60"/>
  <c r="D133" i="60"/>
  <c r="D128" i="60"/>
  <c r="D184" i="60"/>
  <c r="D176" i="60"/>
  <c r="D168" i="60"/>
  <c r="D144" i="60"/>
  <c r="D136" i="60"/>
  <c r="D311" i="60"/>
  <c r="D295" i="60"/>
  <c r="D287" i="60"/>
  <c r="D275" i="60"/>
  <c r="D267" i="60"/>
  <c r="D259" i="60"/>
  <c r="D255" i="60"/>
  <c r="D251" i="60"/>
  <c r="D247" i="60"/>
  <c r="D243" i="60"/>
  <c r="D239" i="60"/>
  <c r="D235" i="60"/>
  <c r="D231" i="60"/>
  <c r="D227" i="60"/>
  <c r="D219" i="60"/>
  <c r="D215" i="60"/>
  <c r="D207" i="60"/>
  <c r="D199" i="60"/>
  <c r="D187" i="60"/>
  <c r="D179" i="60"/>
  <c r="D159" i="60"/>
  <c r="D151" i="60"/>
  <c r="D143" i="60"/>
  <c r="D139" i="60"/>
  <c r="D135" i="60"/>
  <c r="D131" i="60"/>
  <c r="D314" i="60"/>
  <c r="D310" i="60"/>
  <c r="D306" i="60"/>
  <c r="D302" i="60"/>
  <c r="D298" i="60"/>
  <c r="D290" i="60"/>
  <c r="D286" i="60"/>
  <c r="D282" i="60"/>
  <c r="D316" i="60"/>
  <c r="D312" i="60"/>
  <c r="D308" i="60"/>
  <c r="D304" i="60"/>
  <c r="D300" i="60"/>
  <c r="D296" i="60"/>
  <c r="D292" i="60"/>
  <c r="D288" i="60"/>
  <c r="D284" i="60"/>
  <c r="D276" i="60"/>
  <c r="D272" i="60"/>
  <c r="D268" i="60"/>
  <c r="D264" i="60"/>
  <c r="D260" i="60"/>
  <c r="D256" i="60"/>
  <c r="D252" i="60"/>
  <c r="D248" i="60"/>
  <c r="D244" i="60"/>
  <c r="D240" i="60"/>
  <c r="D236" i="60"/>
  <c r="D232" i="60"/>
  <c r="D228" i="60"/>
  <c r="D224" i="60"/>
  <c r="D220" i="60"/>
  <c r="D216" i="60"/>
  <c r="D212" i="60"/>
  <c r="D208" i="60"/>
  <c r="D204" i="60"/>
  <c r="D200" i="60"/>
  <c r="D196" i="60"/>
  <c r="D192" i="60"/>
  <c r="D180" i="60"/>
  <c r="D172" i="60"/>
  <c r="D152" i="60"/>
  <c r="D140" i="60"/>
  <c r="D132" i="60"/>
  <c r="D127" i="60"/>
  <c r="D315" i="60"/>
  <c r="D307" i="60"/>
  <c r="D303" i="60"/>
  <c r="D299" i="60"/>
  <c r="D291" i="60"/>
  <c r="D283" i="60"/>
  <c r="D279" i="60"/>
  <c r="D271" i="60"/>
  <c r="D263" i="60"/>
  <c r="D223" i="60"/>
  <c r="D211" i="60"/>
  <c r="D191" i="60"/>
  <c r="D183" i="60"/>
  <c r="D175" i="60"/>
  <c r="D167" i="60"/>
  <c r="D163" i="60"/>
  <c r="D155" i="60"/>
  <c r="D294" i="60"/>
  <c r="D266" i="60"/>
  <c r="D250" i="60"/>
  <c r="D234" i="60"/>
  <c r="D218" i="60"/>
  <c r="D194" i="60"/>
  <c r="D174" i="60"/>
  <c r="D125" i="60"/>
  <c r="D226" i="60"/>
  <c r="D146" i="60"/>
  <c r="D254" i="60"/>
  <c r="D222" i="60"/>
  <c r="D186" i="60"/>
  <c r="D166" i="60"/>
  <c r="D150" i="60"/>
  <c r="D278" i="60"/>
  <c r="D262" i="60"/>
  <c r="D246" i="60"/>
  <c r="D230" i="60"/>
  <c r="D214" i="60"/>
  <c r="D202" i="60"/>
  <c r="D190" i="60"/>
  <c r="D182" i="60"/>
  <c r="D162" i="60"/>
  <c r="D154" i="60"/>
  <c r="D258" i="60"/>
  <c r="D242" i="60"/>
  <c r="D270" i="60"/>
  <c r="D238" i="60"/>
  <c r="D206" i="60"/>
  <c r="D158" i="60"/>
  <c r="D142" i="60"/>
  <c r="D121" i="60" l="1"/>
  <c r="G243" i="59" l="1"/>
  <c r="F243" i="59"/>
  <c r="E243" i="59"/>
  <c r="D243" i="59"/>
  <c r="C243" i="59"/>
  <c r="G107" i="59" l="1"/>
  <c r="F107" i="59"/>
  <c r="E107" i="59"/>
  <c r="D107" i="59"/>
  <c r="C107" i="59"/>
  <c r="C15" i="59"/>
  <c r="D84" i="62" l="1"/>
  <c r="D83" i="62" s="1"/>
  <c r="D70" i="62" s="1"/>
  <c r="C84" i="62"/>
  <c r="C83" i="62" s="1"/>
  <c r="C70" i="62" s="1"/>
  <c r="D50" i="62"/>
  <c r="C50" i="62"/>
  <c r="D19" i="62"/>
  <c r="D37" i="62" s="1"/>
  <c r="C19" i="62"/>
  <c r="C37" i="62" s="1"/>
  <c r="D8" i="62"/>
  <c r="C8" i="62"/>
  <c r="C17" i="61"/>
  <c r="C8" i="61"/>
  <c r="C46" i="60"/>
  <c r="C8" i="60" s="1"/>
  <c r="G324" i="59" l="1"/>
  <c r="F324" i="59"/>
  <c r="E324" i="59"/>
  <c r="D324" i="59"/>
  <c r="C324" i="59"/>
  <c r="G309" i="59"/>
  <c r="G242" i="59" s="1"/>
  <c r="F309" i="59"/>
  <c r="F242" i="59" s="1"/>
  <c r="E309" i="59"/>
  <c r="D309" i="59"/>
  <c r="C309" i="59"/>
  <c r="D254" i="59"/>
  <c r="C254" i="59"/>
  <c r="E220" i="59"/>
  <c r="E217" i="59" s="1"/>
  <c r="D220" i="59"/>
  <c r="D217" i="59" s="1"/>
  <c r="C220" i="59"/>
  <c r="C217" i="59" s="1"/>
  <c r="E211" i="59"/>
  <c r="E210" i="59" s="1"/>
  <c r="D211" i="59"/>
  <c r="D210" i="59" s="1"/>
  <c r="C211" i="59"/>
  <c r="C210" i="59" s="1"/>
  <c r="E198" i="59"/>
  <c r="D198" i="59"/>
  <c r="C198" i="59"/>
  <c r="D242" i="59" l="1"/>
  <c r="C242" i="59"/>
  <c r="E242" i="59"/>
  <c r="G34" i="59"/>
  <c r="F34" i="59"/>
  <c r="E34" i="59"/>
  <c r="D34" i="59"/>
  <c r="C34" i="59"/>
  <c r="G28" i="59"/>
  <c r="F28" i="59"/>
  <c r="E28" i="59"/>
  <c r="D28" i="59"/>
  <c r="C28" i="59"/>
  <c r="G15" i="59"/>
  <c r="F15" i="59"/>
  <c r="E15" i="59"/>
  <c r="D15" i="59"/>
  <c r="A1" i="59" l="1"/>
  <c r="A1" i="64" s="1"/>
  <c r="A1" i="63" l="1"/>
  <c r="E1" i="62" l="1"/>
  <c r="E2" i="62"/>
  <c r="E3" i="62"/>
  <c r="D135" i="62" l="1"/>
  <c r="C135" i="62"/>
  <c r="D65" i="62" l="1"/>
  <c r="C65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<sst xmlns="http://schemas.openxmlformats.org/spreadsheetml/2006/main" count="2105" uniqueCount="1500">
  <si>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</si>
  <si>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</si>
  <si>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</si>
  <si>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</si>
  <si>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</si>
  <si>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</si>
  <si>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</si>
  <si>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</si>
  <si>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</si>
  <si>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</si>
  <si>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</si>
  <si>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</si>
  <si>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</si>
  <si>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</si>
  <si>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</si>
  <si>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</si>
  <si>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</si>
  <si>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</si>
  <si>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</si>
  <si>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</si>
  <si>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</si>
  <si>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</si>
  <si>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</si>
  <si>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</si>
  <si>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</si>
  <si>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</si>
  <si>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</si>
  <si>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</si>
  <si>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</si>
  <si>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</si>
  <si>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</si>
  <si>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</si>
  <si>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</si>
  <si>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</si>
  <si>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</si>
  <si>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</si>
  <si>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</si>
  <si>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</si>
  <si>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</si>
  <si>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</si>
  <si>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</si>
  <si>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</si>
  <si>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</si>
  <si>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</si>
  <si>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</si>
  <si>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</si>
  <si>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</si>
  <si>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</si>
  <si>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</si>
  <si>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</si>
  <si>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</si>
  <si>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</si>
  <si>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</si>
  <si>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</si>
  <si>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</si>
  <si>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</si>
  <si>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</si>
  <si>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</si>
  <si>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</si>
  <si>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</si>
  <si>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</si>
  <si>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</si>
  <si>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</si>
  <si>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</si>
  <si>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</si>
  <si>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</si>
  <si>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</si>
  <si>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</si>
  <si>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</si>
  <si>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</si>
  <si>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</si>
  <si>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</si>
  <si>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</si>
  <si>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</si>
  <si>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</si>
  <si>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</si>
  <si>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</si>
  <si>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</si>
  <si>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</si>
  <si>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</si>
  <si>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</si>
  <si>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</si>
  <si>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</si>
  <si>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</si>
  <si>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</si>
  <si>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</si>
  <si>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</si>
  <si>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</si>
  <si>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</si>
  <si>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</si>
  <si>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</si>
  <si>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</si>
  <si>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</si>
  <si>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</si>
  <si>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</si>
  <si>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</si>
  <si>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</si>
  <si>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</si>
  <si>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</si>
  <si>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</si>
  <si>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</si>
  <si>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</si>
  <si>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</si>
  <si>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</si>
  <si>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</si>
  <si>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</si>
  <si>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</si>
  <si>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</si>
  <si>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</si>
  <si>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</si>
  <si>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</si>
  <si>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</si>
  <si>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</si>
  <si>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</si>
  <si>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</si>
  <si>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</si>
  <si>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</si>
  <si>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</si>
  <si>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</si>
  <si>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</si>
  <si>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</si>
  <si>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</si>
  <si>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</si>
  <si>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</si>
  <si>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</si>
  <si>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</si>
  <si>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</si>
  <si>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</si>
  <si>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</si>
  <si>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</si>
  <si>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</si>
  <si>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</si>
  <si>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</si>
  <si>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</si>
  <si>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</si>
  <si>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</si>
  <si>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</si>
  <si>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</si>
  <si>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</si>
  <si>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</si>
  <si>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</si>
  <si>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</si>
  <si>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</si>
  <si>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</si>
  <si>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</si>
  <si>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</si>
  <si>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</si>
  <si>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</si>
  <si>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</si>
  <si>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</si>
  <si>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</si>
  <si>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</si>
  <si>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</si>
  <si>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</si>
  <si>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</si>
  <si>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</si>
  <si>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</si>
  <si>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</si>
  <si>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</si>
  <si>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</si>
  <si>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</si>
  <si>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</si>
  <si>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</si>
  <si>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</si>
  <si>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</si>
  <si>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</si>
  <si>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</si>
  <si>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</si>
  <si>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</si>
  <si>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</si>
  <si>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</si>
  <si>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</si>
  <si>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</si>
  <si>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</si>
  <si>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</si>
  <si>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</si>
  <si>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</si>
  <si>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</si>
  <si>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</si>
  <si>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</si>
  <si>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</si>
  <si>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</si>
  <si>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</si>
  <si>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</si>
  <si>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</si>
  <si>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</si>
  <si>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</si>
  <si>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</si>
  <si>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</si>
  <si>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</si>
  <si>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</si>
  <si>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</si>
  <si>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</si>
  <si>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</si>
  <si>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</si>
  <si>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</si>
  <si>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</si>
  <si>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</si>
  <si>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</si>
  <si>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</si>
  <si>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</si>
  <si>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</si>
  <si>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</si>
  <si>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</si>
  <si>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</si>
  <si>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</si>
  <si>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</si>
  <si>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</si>
  <si>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</si>
  <si>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</si>
  <si>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</si>
  <si>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</si>
  <si>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</si>
  <si>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</si>
  <si>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</si>
  <si>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</si>
  <si>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</si>
  <si>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</si>
  <si>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</si>
  <si>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</si>
  <si>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</si>
  <si>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</si>
  <si>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</si>
  <si>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</si>
  <si>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</si>
  <si>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</si>
  <si>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</si>
  <si>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</si>
  <si>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</si>
  <si>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</si>
  <si>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</si>
  <si>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</si>
  <si>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</si>
  <si>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</si>
  <si>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</si>
  <si>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</si>
  <si>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</si>
  <si>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</si>
  <si>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</si>
  <si>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</si>
  <si>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</si>
  <si>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</si>
  <si>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</si>
  <si>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</si>
  <si>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</si>
  <si>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</si>
  <si>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</si>
  <si>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</si>
  <si>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</si>
  <si>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</si>
  <si>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</si>
  <si>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</si>
  <si>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</si>
  <si>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</si>
  <si>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</si>
  <si>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</si>
  <si>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</si>
  <si>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</si>
  <si>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</si>
  <si>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</si>
  <si>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</si>
  <si>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</si>
  <si>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</si>
  <si>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</si>
  <si>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</si>
  <si>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</si>
  <si>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</si>
  <si>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</si>
  <si>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</si>
  <si>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</si>
  <si>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</si>
  <si>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</si>
  <si>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</si>
  <si>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</si>
  <si>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</si>
  <si>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</si>
  <si>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</si>
  <si>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</si>
  <si>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</si>
  <si>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</si>
  <si>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</si>
  <si>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</si>
  <si>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</si>
  <si>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</si>
  <si>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</si>
  <si>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</si>
  <si>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</si>
  <si>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</si>
  <si>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</si>
  <si>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</si>
  <si>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</si>
  <si>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</si>
  <si>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</si>
  <si>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</si>
  <si>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</si>
  <si>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</si>
  <si>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</si>
  <si>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</si>
  <si>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</si>
  <si>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</si>
  <si>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</si>
  <si>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</si>
  <si>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</si>
  <si>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</si>
  <si>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</si>
  <si>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</si>
  <si>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</si>
  <si>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</si>
  <si>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</si>
  <si>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</si>
  <si>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</si>
  <si>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</si>
  <si>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</si>
  <si>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</si>
  <si>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</si>
  <si>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</si>
  <si>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</si>
  <si>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</si>
  <si>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</si>
  <si>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</si>
  <si>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</si>
  <si>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</si>
  <si>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</si>
  <si>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</si>
  <si>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</si>
  <si>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</si>
  <si>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</si>
  <si>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</si>
  <si>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</si>
  <si>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</si>
  <si>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</si>
  <si>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</si>
  <si>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</si>
  <si>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</si>
  <si>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</si>
  <si>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</si>
  <si>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</si>
  <si>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</si>
  <si>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</si>
  <si>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</si>
  <si>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</si>
  <si>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</si>
  <si>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</si>
  <si>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</si>
  <si>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</si>
  <si>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</si>
  <si>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</si>
  <si>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</si>
  <si>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</si>
  <si>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</si>
  <si>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</si>
  <si>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</si>
  <si>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</si>
  <si>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</si>
  <si>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</si>
  <si>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</si>
  <si>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</si>
  <si>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</si>
  <si>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</si>
  <si>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</si>
  <si>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</si>
  <si>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</si>
  <si>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</si>
  <si>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</si>
  <si>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</si>
  <si>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</si>
  <si>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</si>
  <si>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</si>
  <si>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</si>
  <si>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</si>
  <si>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</si>
  <si>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</si>
  <si>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</si>
  <si>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</si>
  <si>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</si>
  <si>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</si>
  <si>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</si>
  <si>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</si>
  <si>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</si>
  <si>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</si>
  <si>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</si>
  <si>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</si>
  <si>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</si>
  <si>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</si>
  <si>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</si>
  <si>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</si>
  <si>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</si>
  <si>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</si>
  <si>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</si>
  <si>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</si>
  <si>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</si>
  <si>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</si>
  <si>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</si>
  <si>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</si>
  <si>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</si>
  <si>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</si>
  <si>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</si>
  <si>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</si>
  <si>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</si>
  <si>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</si>
  <si>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</si>
  <si>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</si>
  <si>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</si>
  <si>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</si>
  <si>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</si>
  <si>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</si>
  <si>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</si>
  <si>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</si>
  <si>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</si>
  <si>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</si>
  <si>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</si>
  <si>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</si>
  <si>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</si>
  <si>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</si>
  <si>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</si>
  <si>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</si>
  <si>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</si>
  <si>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</si>
  <si>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</si>
  <si>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</si>
  <si>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</si>
  <si>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</si>
  <si>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</si>
  <si>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</si>
  <si>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</si>
  <si>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</si>
  <si>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</si>
  <si>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</si>
  <si>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</si>
  <si>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</si>
  <si>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</si>
  <si>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</si>
  <si>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</si>
  <si>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</si>
  <si>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</si>
  <si>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</si>
  <si>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</si>
  <si>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</si>
  <si>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</si>
  <si>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</si>
  <si>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</si>
  <si>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</si>
  <si>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</si>
  <si>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</si>
  <si>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</si>
  <si>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</si>
  <si>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</si>
  <si>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</si>
  <si>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</si>
  <si>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</si>
  <si>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</si>
  <si>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</si>
  <si>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</si>
  <si>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</si>
  <si>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</si>
  <si>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</si>
  <si>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</si>
  <si>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</si>
  <si>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</si>
  <si>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</si>
  <si>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</si>
  <si>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</si>
  <si>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</si>
  <si>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</si>
  <si>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</si>
  <si>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</si>
  <si>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</si>
  <si>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</si>
  <si>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</si>
  <si>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</si>
  <si>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</si>
  <si>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</si>
  <si>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</si>
  <si>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</si>
  <si>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</si>
  <si>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</si>
  <si>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</si>
  <si>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</si>
  <si>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</si>
  <si>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</si>
  <si>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</si>
  <si>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</si>
  <si>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</si>
  <si>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</si>
  <si>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</si>
  <si>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</si>
  <si>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</si>
  <si>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</si>
  <si>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</si>
  <si>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</si>
  <si>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</si>
  <si>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</si>
  <si>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</si>
  <si>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</si>
  <si>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</si>
  <si>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</si>
  <si>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</si>
  <si>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</si>
  <si>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</si>
  <si>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</si>
  <si>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</si>
  <si>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</si>
  <si>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</si>
  <si>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</si>
  <si>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</si>
  <si>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</si>
  <si>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</si>
  <si>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</si>
  <si>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</si>
  <si>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</si>
  <si>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</si>
  <si>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</si>
  <si>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</si>
  <si>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</si>
  <si>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</si>
  <si>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</si>
  <si>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</si>
  <si>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</si>
  <si>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</si>
  <si>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</si>
  <si>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</si>
  <si>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</si>
  <si>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</si>
  <si>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</si>
  <si>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</si>
  <si>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</si>
  <si>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</si>
  <si>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</si>
  <si>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</si>
  <si>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</si>
  <si>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</si>
  <si>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</si>
  <si>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</si>
  <si>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</si>
  <si>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</si>
  <si>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</si>
  <si>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</si>
  <si>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</si>
  <si>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</si>
  <si>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</si>
  <si>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</si>
  <si>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</si>
  <si>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</si>
  <si>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</si>
  <si>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</si>
  <si>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</si>
  <si>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</si>
  <si>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</si>
  <si>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</si>
  <si>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</si>
  <si>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</si>
  <si>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</si>
  <si>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</si>
  <si>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</si>
  <si>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</si>
  <si>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</si>
  <si>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</si>
  <si>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</si>
  <si>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</si>
  <si>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</si>
  <si>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</si>
  <si>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</si>
  <si>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</si>
  <si>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</si>
  <si>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</si>
  <si>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</si>
  <si>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</si>
  <si>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</si>
  <si>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</si>
  <si>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</si>
  <si>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</si>
  <si>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</si>
  <si>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</si>
  <si>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</si>
  <si>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</si>
  <si>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</si>
  <si>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</si>
  <si>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</si>
  <si>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</si>
  <si>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</si>
  <si>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</si>
  <si>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</si>
  <si>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</si>
  <si>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</si>
  <si>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</si>
  <si>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</si>
  <si>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</si>
  <si>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</si>
  <si>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</si>
  <si>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</si>
  <si>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</si>
  <si>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</si>
  <si>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</si>
  <si>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</si>
  <si>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</si>
  <si>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</si>
  <si>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</si>
  <si>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</si>
  <si>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</si>
  <si>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</si>
  <si>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</si>
  <si>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</si>
  <si>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</si>
  <si>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</si>
  <si>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</si>
  <si>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</si>
  <si>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</si>
  <si>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</si>
  <si>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</si>
  <si>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</si>
  <si>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</si>
  <si>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</si>
  <si>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</si>
  <si>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</si>
  <si>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</si>
  <si>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</si>
  <si>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</si>
  <si>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</si>
  <si>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</si>
  <si>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</si>
  <si>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</si>
  <si>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</si>
  <si>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</si>
  <si>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</si>
  <si>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</si>
  <si>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</si>
  <si>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</si>
  <si>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</si>
  <si>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</si>
  <si>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</si>
  <si>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</si>
  <si>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</si>
  <si>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</si>
  <si>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</si>
  <si>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</si>
  <si>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</si>
  <si>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</si>
  <si>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</si>
  <si>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</si>
  <si>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</si>
  <si>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</si>
  <si>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</si>
  <si>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</si>
  <si>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</si>
  <si>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</si>
  <si>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</si>
  <si>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</si>
  <si>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</si>
  <si>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</si>
  <si>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Cultural de León</t>
  </si>
  <si>
    <t>11221-0000-0010-0002</t>
  </si>
  <si>
    <t>11221-0000-0010-0012</t>
  </si>
  <si>
    <t>11221-0000-0010-0013</t>
  </si>
  <si>
    <t>MUNICIPIO DE LEON</t>
  </si>
  <si>
    <t>11221-0000-0010-0014</t>
  </si>
  <si>
    <t>FORUM CULTURAL GUANAJUATO</t>
  </si>
  <si>
    <t>11221-0000-0010-0017</t>
  </si>
  <si>
    <t>11221-0000-0010-0021</t>
  </si>
  <si>
    <t>11221-0000-0010-0027</t>
  </si>
  <si>
    <t>UNIVERSIDAD DE LA SALLE BAJIO AC</t>
  </si>
  <si>
    <t>11221-0000-0010-0042</t>
  </si>
  <si>
    <t>GAYTAN AGUIÑAGA IRMA</t>
  </si>
  <si>
    <t>ESCUELA PROFESIONAL DE COMERCIO Y ADMINISTRACION AC</t>
  </si>
  <si>
    <t>VIGENTE</t>
  </si>
  <si>
    <t>11221-0000-0010-0008</t>
  </si>
  <si>
    <t>INSTITUTO ESTATAL DE LA CULTURA</t>
  </si>
  <si>
    <t>UNIVERSIDAD AUTÓNOMA DE MÉXICO</t>
  </si>
  <si>
    <t>SISTEMA DE AGUA POTABLE Y ALCANTARILLADO DE LEON</t>
  </si>
  <si>
    <t>PARTIDO ACCIÓN NACIONAL</t>
  </si>
  <si>
    <t>SE REALIZARA TRAMITE PARA RECUPERAR</t>
  </si>
  <si>
    <t>11221-0000-0010-0041</t>
  </si>
  <si>
    <t>UNIVERSIDAD DE GUANAJUATO</t>
  </si>
  <si>
    <t>11221-0000-0010-0079</t>
  </si>
  <si>
    <t>TENEDORA DE CINES, S.A. DE C.V.</t>
  </si>
  <si>
    <t>11249-0000-0001-0001</t>
  </si>
  <si>
    <t>IVA A FAVOR 2008</t>
  </si>
  <si>
    <t>11249-0000-0001-0003</t>
  </si>
  <si>
    <t>IVA ACREDITABLE PENDIENTE DE PAGO</t>
  </si>
  <si>
    <t>POR ACREEDITAR</t>
  </si>
  <si>
    <t>11231-0000-0001-0017</t>
  </si>
  <si>
    <t>PEREZ CORDERO LAURA</t>
  </si>
  <si>
    <t>11231-0000-0002-0024</t>
  </si>
  <si>
    <t>ISAIAS ALVAREZ MARICHEZ</t>
  </si>
  <si>
    <t>11231-0000-0002-0033</t>
  </si>
  <si>
    <t>RAMIREZ GONZALEZ LEONARDO</t>
  </si>
  <si>
    <t>11231-0000-0002-0051</t>
  </si>
  <si>
    <t>OROZCO ALVAREZ LIZBETH</t>
  </si>
  <si>
    <t>11231-0000-0002-0059</t>
  </si>
  <si>
    <t>PONCE DURAN MONICA GUADALUPE</t>
  </si>
  <si>
    <t>11231-0000-0002-0065</t>
  </si>
  <si>
    <t>ANDRADE SILVA MARTHA PATRICIA</t>
  </si>
  <si>
    <t>11231-0000-0002-0074</t>
  </si>
  <si>
    <t>NILO FERNANDEZ KATIA</t>
  </si>
  <si>
    <t>11231-0000-0002-0076</t>
  </si>
  <si>
    <t>ALVEAR GARCIA JOSÉ ANTONIO</t>
  </si>
  <si>
    <t>DELGADO MAGAÑA NORA JUDITH</t>
  </si>
  <si>
    <t>11231-0000-0002-0081</t>
  </si>
  <si>
    <t>PEREZ MORENO JAVIER IGNACIO</t>
  </si>
  <si>
    <t>11231-0000-0002-0082</t>
  </si>
  <si>
    <t>ALVAREZ MARICHEZ ISAIAS</t>
  </si>
  <si>
    <t>11231-0000-0002-0089</t>
  </si>
  <si>
    <t>GUTIERREZ AYALA LIZBETH FLORENTINA</t>
  </si>
  <si>
    <t>11231-0000-0002-0094</t>
  </si>
  <si>
    <t>PEREZ FLORES TANIA</t>
  </si>
  <si>
    <t>11231-0000-0002-0099</t>
  </si>
  <si>
    <t>RODRIGUEZ FERNANDEZ ERIKA ELENA</t>
  </si>
  <si>
    <t>11231-0000-0003-0016</t>
  </si>
  <si>
    <t>HERNANDEZ FELIPE DE JESUS</t>
  </si>
  <si>
    <t>11231-0000-0003-0019</t>
  </si>
  <si>
    <t>RIVERA RAMIREZ GRACIELA</t>
  </si>
  <si>
    <t>URQUIETA BUENO J CARMEN ALEJANDRO</t>
  </si>
  <si>
    <t>11231-0000-0003-0043</t>
  </si>
  <si>
    <t>MANZO RODRIGUEZ CLAUDIA LORENA</t>
  </si>
  <si>
    <t>11231-0000-0003-0046</t>
  </si>
  <si>
    <t>GONZALEZ BARROSO ALFREDO</t>
  </si>
  <si>
    <t>11231-0000-0003-0073</t>
  </si>
  <si>
    <t>PORRAS JUAREZ FRANCISCO JAVIER</t>
  </si>
  <si>
    <t>11231-0000-0003-0075</t>
  </si>
  <si>
    <t>RICO MACIAS GUADALUPE DANIEL</t>
  </si>
  <si>
    <t>PEREZ DE LA ROSA EDUARDO</t>
  </si>
  <si>
    <t>MARTINEZ TOVAR JESUS URIEL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</si>
  <si>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</si>
  <si>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</si>
  <si>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</si>
  <si>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</si>
  <si>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</si>
  <si>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</si>
  <si>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</si>
  <si>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</si>
  <si>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</si>
  <si>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</si>
  <si>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</si>
  <si>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</si>
  <si>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</si>
  <si>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</si>
  <si>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11231-0000-0003-0136</t>
  </si>
  <si>
    <t>BARCENAS PARRA MIGUEL</t>
  </si>
  <si>
    <t>11231-0000-0003-0137</t>
  </si>
  <si>
    <t>LUGO LOPEZ ISRAEL ANDRES</t>
  </si>
  <si>
    <t>11231-0000-0003-0138</t>
  </si>
  <si>
    <t>MARTINEZ TOVAR MARIA DOLORES</t>
  </si>
  <si>
    <t>11231-0000-0003-0145</t>
  </si>
  <si>
    <t>QUIROGA BARRERA ROSA MARIA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</si>
  <si>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</si>
  <si>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</si>
  <si>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</si>
  <si>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</si>
  <si>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</si>
  <si>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</si>
  <si>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</si>
  <si>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</si>
  <si>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</si>
  <si>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</si>
  <si>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</si>
  <si>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</si>
  <si>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</si>
  <si>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</si>
  <si>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</si>
  <si>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</si>
  <si>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</si>
  <si>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</si>
  <si>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</si>
  <si>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</si>
  <si>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</si>
  <si>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</si>
  <si>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</si>
  <si>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</si>
  <si>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11231-0000-0003-0196</t>
  </si>
  <si>
    <t>NEGRETE ALVAREZ OSCAR ARTURO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</si>
  <si>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</si>
  <si>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</si>
  <si>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</si>
  <si>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</si>
  <si>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</si>
  <si>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</si>
  <si>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</si>
  <si>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</si>
  <si>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</si>
  <si>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</si>
  <si>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</si>
  <si>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</si>
  <si>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</si>
  <si>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</si>
  <si>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</si>
  <si>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</si>
  <si>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11231-0000-0003-0208</t>
  </si>
  <si>
    <t>SANCHEZ GONZALEZ MARIA DEL SOL</t>
  </si>
  <si>
    <t>TORRES DIAZ ULISES ABRAHAM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</si>
  <si>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</si>
  <si>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</si>
  <si>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</si>
  <si>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</si>
  <si>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</si>
  <si>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</si>
  <si>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</si>
  <si>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</si>
  <si>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</si>
  <si>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</si>
  <si>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11231-0000-0003-0249</t>
  </si>
  <si>
    <t>MEZA MADRIGAL MARIANA</t>
  </si>
  <si>
    <t>11231-0000-0003-0255</t>
  </si>
  <si>
    <t>CORNEJO LOSADA FRANCISCO GERARDO</t>
  </si>
  <si>
    <t>11231-0000-0003-0256</t>
  </si>
  <si>
    <t>MENDOZA RAMOS CARLOS ALEJANDRO</t>
  </si>
  <si>
    <t>VELAZQUEZ MEDINA FRANCISCO</t>
  </si>
  <si>
    <t>NEGRETE NUÑEZ EVANGELINA</t>
  </si>
  <si>
    <t>GODINEZ SANCHEZ LUIS ALBERTO</t>
  </si>
  <si>
    <t>11231-0000-0003-0278</t>
  </si>
  <si>
    <t>VERA CORTES JOSE ANDRES</t>
  </si>
  <si>
    <t>11231-0000-0003-0280</t>
  </si>
  <si>
    <t>TORRES LOZANO JUAN GERARDO</t>
  </si>
  <si>
    <t>LINO BARAJAS ORLANDO URIEL</t>
  </si>
  <si>
    <t>11231-0000-0003-0292</t>
  </si>
  <si>
    <t>LARA HIGUERA ROCIO MARGARITA</t>
  </si>
  <si>
    <t>11231-0000-0003-0305</t>
  </si>
  <si>
    <t>GARZA VILLANUEVA JULIO CESAR</t>
  </si>
  <si>
    <t>MONTES MEZA MARIA ALEJANDRA</t>
  </si>
  <si>
    <t>11231-0000-0003-0311</t>
  </si>
  <si>
    <t>ESPARZA ZAVALA KARINA</t>
  </si>
  <si>
    <t>Gasto por Comprobar</t>
  </si>
  <si>
    <t>Descuento de anticipo via nomina</t>
  </si>
  <si>
    <t>11310-0000-0001-0008</t>
  </si>
  <si>
    <t>TELEFONOS DE MEXICO</t>
  </si>
  <si>
    <t>11310-0000-0001-0010</t>
  </si>
  <si>
    <t>PADILLA HNOS IMPRSORA</t>
  </si>
  <si>
    <t>11310-0000-0001-0017</t>
  </si>
  <si>
    <t>GRUPO TURISTICO DEL CENTRO OCC</t>
  </si>
  <si>
    <t>11310-0000-0001-0037</t>
  </si>
  <si>
    <t>HOTELES MODERNOS SA DE CV</t>
  </si>
  <si>
    <t>11310-0000-0001-0043</t>
  </si>
  <si>
    <t>RAMIREZ CISNEROS JUAN MANUEL</t>
  </si>
  <si>
    <t>11310-0000-0001-0045</t>
  </si>
  <si>
    <t>LEON OFICINA DE CONVENCIONES Y VISITANTE</t>
  </si>
  <si>
    <t>11310-0000-0001-0047</t>
  </si>
  <si>
    <t>OSORNIO CUADROS ARTURO</t>
  </si>
  <si>
    <t>11310-0000-0001-0061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</si>
  <si>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</si>
  <si>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</si>
  <si>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</si>
  <si>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</si>
  <si>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</si>
  <si>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</si>
  <si>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</si>
  <si>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MARTINEZ TORRES CARLOS ADOLFO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</si>
  <si>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</si>
  <si>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</si>
  <si>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</si>
  <si>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</si>
  <si>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</si>
  <si>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</si>
  <si>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</si>
  <si>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</si>
  <si>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</si>
  <si>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</si>
  <si>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</si>
  <si>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</si>
  <si>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</si>
  <si>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</si>
  <si>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 SA DE CV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</si>
  <si>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</si>
  <si>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</si>
  <si>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</si>
  <si>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</si>
  <si>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</si>
  <si>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</si>
  <si>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</si>
  <si>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</si>
  <si>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</si>
  <si>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</si>
  <si>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</si>
  <si>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</si>
  <si>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</si>
  <si>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11310-0000-0001-0103</t>
  </si>
  <si>
    <t>CARDENAS CASTRO CARLOS ALBERTO</t>
  </si>
  <si>
    <t>11310-0000-0001-0104</t>
  </si>
  <si>
    <t>BODEGA DE VIDRIOS Y CRISTALES DE LEON</t>
  </si>
  <si>
    <t>11310-0000-0001-0106</t>
  </si>
  <si>
    <t>OXXO EXPRESS SA DE CV</t>
  </si>
  <si>
    <t>11310-0000-0001-0110</t>
  </si>
  <si>
    <t>SERVICIOS CORPORATIVOS BROWS</t>
  </si>
  <si>
    <t>11310-0000-0001-0115</t>
  </si>
  <si>
    <t>MENDEZ GARCIA EDITH DEL ROSARIO</t>
  </si>
  <si>
    <t>11310-0000-0001-0117</t>
  </si>
  <si>
    <t>LUCA SILVIU CRISTIAN</t>
  </si>
  <si>
    <t>11310-0000-0001-0118</t>
  </si>
  <si>
    <t>SEARS OPERADORA MEXICO</t>
  </si>
  <si>
    <t>11310-0000-0001-0122</t>
  </si>
  <si>
    <t>COMISION FEDERAL DE ELECTRICIDAD</t>
  </si>
  <si>
    <t>11310-0000-0001-0125</t>
  </si>
  <si>
    <t>11310-0000-0001-0126</t>
  </si>
  <si>
    <t>MENDEZ AGUAYO MARIA FERNANDA</t>
  </si>
  <si>
    <t>11310-0000-0001-0128</t>
  </si>
  <si>
    <t>GECTECH DE MEXICO SA DE CV</t>
  </si>
  <si>
    <t>11310-0000-0001-0131</t>
  </si>
  <si>
    <t>QUALITAS COMPAÑIA DE SEGUROS SA DE CV</t>
  </si>
  <si>
    <t>11310-0000-0001-0132</t>
  </si>
  <si>
    <t>PROMOTORA DE HOTELES IMPERIAL SA DE CV</t>
  </si>
  <si>
    <t>11310-0000-0001-0135</t>
  </si>
  <si>
    <t>BERNAL PADILLA MAYRA VANESSA</t>
  </si>
  <si>
    <t>11310-0000-0001-0136</t>
  </si>
  <si>
    <t>HOTEL LAS HADAS RESORTS SA DE CV</t>
  </si>
  <si>
    <t>11310-0000-0001-0141</t>
  </si>
  <si>
    <t>GONZALEZ JAUREGUI JOSE LIBRADO</t>
  </si>
  <si>
    <t>11310-0000-0001-0143</t>
  </si>
  <si>
    <t>AUTOS PULLMAN SA DE CV</t>
  </si>
  <si>
    <t>11310-0000-0001-0146</t>
  </si>
  <si>
    <t>EDITORIAL MARTINICA SA DECV</t>
  </si>
  <si>
    <t>11310-0000-0001-0149</t>
  </si>
  <si>
    <t>PLANMEDIOS Y PRODUCCIONES SA DE CV</t>
  </si>
  <si>
    <t>11310-0000-0001-0156</t>
  </si>
  <si>
    <t>PONTEVEDRA HOTELERA SA DE CV</t>
  </si>
  <si>
    <t>11310-0000-0001-0159</t>
  </si>
  <si>
    <t>MUSIC CLUB  INTERNATIONAL S DE RL DE CV</t>
  </si>
  <si>
    <t>11310-0000-0001-0168</t>
  </si>
  <si>
    <t>CAJA POPULAR ARBOLEDAS</t>
  </si>
  <si>
    <t>11310-0000-0001-0174</t>
  </si>
  <si>
    <t>CORPUS PERALES ANA LAURA</t>
  </si>
  <si>
    <t>11310-0000-0001-0175</t>
  </si>
  <si>
    <t>LOPEZ LOPEZ CHRISTIAN JESUS</t>
  </si>
  <si>
    <t>11310-0000-0001-0176</t>
  </si>
  <si>
    <t>JAUREGUI MUÑOZ JORGE ARTURO</t>
  </si>
  <si>
    <t>11310-0000-0001-0177</t>
  </si>
  <si>
    <t>OLVERA MORENO DAVID</t>
  </si>
  <si>
    <t>11310-0000-0001-0178</t>
  </si>
  <si>
    <t>PUIG DOMENE IVAN</t>
  </si>
  <si>
    <t>Por Recuperar</t>
  </si>
  <si>
    <t>LINEA RECTA</t>
  </si>
  <si>
    <t>10% Y 30% EQUIPO DE COMPUTO</t>
  </si>
  <si>
    <t>MENSUAL</t>
  </si>
  <si>
    <t>12510-5911-0000-0000</t>
  </si>
  <si>
    <t>SOFTWARE</t>
  </si>
  <si>
    <t>12731-0000-0001-0000</t>
  </si>
  <si>
    <t>COMUNICACIONES NEXTEL DE MEXICO</t>
  </si>
  <si>
    <t>12731-0000-0002-0000</t>
  </si>
  <si>
    <t>COMISION FEDERAL DE ELCTRICIDAD</t>
  </si>
  <si>
    <t>21121-0000-0002-0080</t>
  </si>
  <si>
    <t>HOTELES MODERNOS</t>
  </si>
  <si>
    <t>21121-0000-0002-0130</t>
  </si>
  <si>
    <t>21121-0000-0002-0223</t>
  </si>
  <si>
    <t>GRUPO NACIONAL PROVINCIAL SAB</t>
  </si>
  <si>
    <t>21121-0000-0002-0259</t>
  </si>
  <si>
    <t>CAMARENA MARQUEZ JAIME HUMBERTO</t>
  </si>
  <si>
    <t>21121-0000-0002-0338</t>
  </si>
  <si>
    <t>TINOCO GARCIA PAOLA</t>
  </si>
  <si>
    <t>21121-0000-0002-0349</t>
  </si>
  <si>
    <t>MENCHACA FERNANDEZ LUIS ALBERTO</t>
  </si>
  <si>
    <t>21121-0000-0002-0392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</si>
  <si>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</si>
  <si>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</si>
  <si>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</si>
  <si>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</si>
  <si>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</si>
  <si>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</si>
  <si>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21121-0000-0002-0487</t>
  </si>
  <si>
    <t>CABRERA REYES ALICIA</t>
  </si>
  <si>
    <t>21121-0000-0002-0528</t>
  </si>
  <si>
    <t>ALCANTAR ALONSO MAURICIO ALEJANDRO</t>
  </si>
  <si>
    <t>21121-0000-0002-0534</t>
  </si>
  <si>
    <t>21121-0000-0002-0538</t>
  </si>
  <si>
    <t>21121-0000-0002-0555</t>
  </si>
  <si>
    <t>LOPEZ GARCIA MARIA ELBA</t>
  </si>
  <si>
    <t>21121-0000-0002-0562</t>
  </si>
  <si>
    <t>SILVIU LUCA CRISTIAN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</si>
  <si>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</si>
  <si>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</si>
  <si>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</si>
  <si>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</si>
  <si>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</si>
  <si>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</si>
  <si>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</si>
  <si>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</si>
  <si>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</si>
  <si>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</si>
  <si>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</si>
  <si>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</t>
  </si>
  <si>
    <t>21121-0000-0002-0630</t>
  </si>
  <si>
    <t>MERINO LUBETZKY ALONSO</t>
  </si>
  <si>
    <t>21121-0000-0002-0633</t>
  </si>
  <si>
    <t>DIAZ CUESTA GUILLERMO</t>
  </si>
  <si>
    <t>21121-0000-0002-0643</t>
  </si>
  <si>
    <t>21121-0000-0002-0652</t>
  </si>
  <si>
    <t>SEARS OPERADORA MEXICO SA DE CV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</si>
  <si>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</si>
  <si>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</si>
  <si>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</si>
  <si>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</si>
  <si>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</si>
  <si>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</si>
  <si>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</si>
  <si>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</si>
  <si>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</si>
  <si>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</si>
  <si>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21121-0000-0002-0781</t>
  </si>
  <si>
    <t>BERNAL PADILLA MAYRA VANESA</t>
  </si>
  <si>
    <t>21121-0000-0002-0883</t>
  </si>
  <si>
    <t>ESCOBAR RAMIREZ JULIETA</t>
  </si>
  <si>
    <t>21121-0000-0002-0925</t>
  </si>
  <si>
    <t>ARTE Y COLOR DIGITAL SA DE CV</t>
  </si>
  <si>
    <t>21121-0000-0002-0931</t>
  </si>
  <si>
    <t>PEREZ PUENTE LUZ MARIA DE LOURDES</t>
  </si>
  <si>
    <t>21121-0000-0002-0972</t>
  </si>
  <si>
    <t>MACHUCA PAREDES CINDY</t>
  </si>
  <si>
    <t>21121-0000-0002-1025</t>
  </si>
  <si>
    <t>ASSOCIATION WHS RY</t>
  </si>
  <si>
    <t>21121-0000-0002-1130</t>
  </si>
  <si>
    <t>DGP SA DE CV</t>
  </si>
  <si>
    <t>21121-0000-0002-1291</t>
  </si>
  <si>
    <t>LOPEZ ARMENTA ANA ITZEL</t>
  </si>
  <si>
    <t>21121-0000-0002-1452</t>
  </si>
  <si>
    <t>GARCIA CARPIO GRACIELA DE MARIA</t>
  </si>
  <si>
    <t>21121-0000-0002-1489</t>
  </si>
  <si>
    <t>LAURENCIO ZARATE DANIELA</t>
  </si>
  <si>
    <t>21171-0000-0001-0001</t>
  </si>
  <si>
    <t>10% ISR RET HONORARIOS Y ARREND</t>
  </si>
  <si>
    <t>21171-0000-0001-0002</t>
  </si>
  <si>
    <t>ISPT</t>
  </si>
  <si>
    <t>21171-0000-0001-0004</t>
  </si>
  <si>
    <t>SUBSIDIO POR PRODUCTOS DEL TRABA</t>
  </si>
  <si>
    <t>21171-0000-0001-0008</t>
  </si>
  <si>
    <t>2% IMPUESTO SOBRE NOMINAS</t>
  </si>
  <si>
    <t>21171-0000-0001-0010</t>
  </si>
  <si>
    <t>IMPUESTO RETENIDO AL EXTRANJERO</t>
  </si>
  <si>
    <t>21171-0000-0001-0011</t>
  </si>
  <si>
    <t>2.5% CEDULAR SERVICIOS PROFESIONALES</t>
  </si>
  <si>
    <t>21171-0000-0001-0013</t>
  </si>
  <si>
    <t>5% CEDULAR SERVICIOS PROFESIONALES</t>
  </si>
  <si>
    <t>21172-0000-0001-0001</t>
  </si>
  <si>
    <t>CUOTAS IMSS</t>
  </si>
  <si>
    <t>21172-0000-0001-0002</t>
  </si>
  <si>
    <t>INVALIDEZ CESANTIA VEJEZ</t>
  </si>
  <si>
    <t>21172-0000-0001-0003</t>
  </si>
  <si>
    <t>5% INFONAVIT</t>
  </si>
  <si>
    <t>21179-0000-0001-0000</t>
  </si>
  <si>
    <t>IVA POR PAGAR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</si>
  <si>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</si>
  <si>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</si>
  <si>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</si>
  <si>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</si>
  <si>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</si>
  <si>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</si>
  <si>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</si>
  <si>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</si>
  <si>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21190-0000-0001-0032</t>
  </si>
  <si>
    <t>21190-0000-0001-0095</t>
  </si>
  <si>
    <t>ORDAZ VAZQUEZ MARIA ELENA</t>
  </si>
  <si>
    <t>21190-0000-0001-0099</t>
  </si>
  <si>
    <t>CONACULTA (INTERES INVERSIONES)</t>
  </si>
  <si>
    <t>21190-0000-0001-0101</t>
  </si>
  <si>
    <t>NIETO LANUZA HILDA CRISTINA</t>
  </si>
  <si>
    <t>21190-0000-0001-0111</t>
  </si>
  <si>
    <t>RODRIGUEZ OSCAR</t>
  </si>
  <si>
    <t>21190-0000-0001-0112</t>
  </si>
  <si>
    <t>21190-0000-0001-0116</t>
  </si>
  <si>
    <t>21190-0000-0001-0120</t>
  </si>
  <si>
    <t>LANDEROS GUERRERO ROBERTO CARLOS</t>
  </si>
  <si>
    <t>21190-0000-0001-0137</t>
  </si>
  <si>
    <t>MARTINEZ TOVAR ANA FRANCISCA</t>
  </si>
  <si>
    <t>21190-0000-0001-0141</t>
  </si>
  <si>
    <t>GARCÍA JUAN ANTONIO</t>
  </si>
  <si>
    <t>21190-0000-0001-0142</t>
  </si>
  <si>
    <t>21190-0000-0001-0145</t>
  </si>
  <si>
    <t>PEDROZA MARIA VICTORIA</t>
  </si>
  <si>
    <t>21190-0000-0001-0176</t>
  </si>
  <si>
    <t>21190-0000-0001-0177</t>
  </si>
  <si>
    <t>21190-0000-0001-0178</t>
  </si>
  <si>
    <t>PEREZ SANTANA ELVIRA ELIZABETH</t>
  </si>
  <si>
    <t>21190-0000-0001-0188</t>
  </si>
  <si>
    <t>TOVAR LOPEZ MIGUEL</t>
  </si>
  <si>
    <t>21190-0000-0001-0198</t>
  </si>
  <si>
    <t>21190-0000-0001-0199</t>
  </si>
  <si>
    <t>21190-0000-0001-0200</t>
  </si>
  <si>
    <t>21190-0000-0001-0201</t>
  </si>
  <si>
    <t>21190-0000-0001-0218</t>
  </si>
  <si>
    <t>21190-0000-0001-0223</t>
  </si>
  <si>
    <t>AGUILERA ALFARO MELANIE</t>
  </si>
  <si>
    <t>21190-0000-0001-0232</t>
  </si>
  <si>
    <t>CARRILLO CALDERON IRIS CAROLA</t>
  </si>
  <si>
    <t>21190-0000-0001-0237</t>
  </si>
  <si>
    <t>ROMERO NAVARRO EMMANUEL</t>
  </si>
  <si>
    <t>21190-0000-0001-0283</t>
  </si>
  <si>
    <t>DE ANDA CARLOS</t>
  </si>
  <si>
    <t>21190-0000-0001-0288</t>
  </si>
  <si>
    <t>BARBOLLA RAMIREZ ALEXANDRINA</t>
  </si>
  <si>
    <t>21190-0000-0001-0294</t>
  </si>
  <si>
    <t>SANCHEZ ANDRADE REBECA</t>
  </si>
  <si>
    <t>21190-0000-0001-0310</t>
  </si>
  <si>
    <t>ULLOA PIÑON ILSE SARAI</t>
  </si>
  <si>
    <t>21190-0000-0001-0332</t>
  </si>
  <si>
    <t>SECRETARIA DE CULTURA MNT</t>
  </si>
  <si>
    <t>21190-0000-0001-0350</t>
  </si>
  <si>
    <t>21190-0000-0001-0351</t>
  </si>
  <si>
    <t>21190-0000-0001-0354</t>
  </si>
  <si>
    <t>21190-0000-0001-0357</t>
  </si>
  <si>
    <t>21190-0000-0001-0364</t>
  </si>
  <si>
    <t>21190-0000-0001-0365</t>
  </si>
  <si>
    <t>HERMOSILLO GOMEZ VICTOR HUGO</t>
  </si>
  <si>
    <t>21190-0000-0001-0379</t>
  </si>
  <si>
    <t>21190-0000-0001-0418</t>
  </si>
  <si>
    <t>21190-0000-0001-0419</t>
  </si>
  <si>
    <t>CANCHOLA CASTILLO FLOR MARIA</t>
  </si>
  <si>
    <t>21190-0000-0001-0420</t>
  </si>
  <si>
    <t>21190-0000-0001-0436</t>
  </si>
  <si>
    <t>DELGADO AMARO CARLOS EDUARDO</t>
  </si>
  <si>
    <t>21190-0000-0001-0448</t>
  </si>
  <si>
    <t>PLASCENCIA PANTOJA JUAN JOSE</t>
  </si>
  <si>
    <t>21190-0000-0001-0463</t>
  </si>
  <si>
    <t>ALFARO OSUNA ALFREDO</t>
  </si>
  <si>
    <t>21190-0000-0001-0464</t>
  </si>
  <si>
    <t>MORENO RIVERA ISRAEL</t>
  </si>
  <si>
    <t>21190-0000-0001-0465</t>
  </si>
  <si>
    <t>21190-0000-0001-0466</t>
  </si>
  <si>
    <t>21190-0000-0001-0468</t>
  </si>
  <si>
    <t>21190-0000-0001-0474</t>
  </si>
  <si>
    <t>GARCIA OROZCO JOSE ADRIAN</t>
  </si>
  <si>
    <t>21190-0000-0001-0482</t>
  </si>
  <si>
    <t>21190-0000-0001-0494</t>
  </si>
  <si>
    <t>CASTILLO CONTRERAS JUAN SEBASTIAN</t>
  </si>
  <si>
    <t>21190-0000-0001-0497</t>
  </si>
  <si>
    <t>ROCHA RAMIREZ LUZ DANIELA</t>
  </si>
  <si>
    <t>21190-0000-0001-0498</t>
  </si>
  <si>
    <t>RODRIGUEZ GUTIERREZ ILEANA</t>
  </si>
  <si>
    <t>21190-0000-0001-0500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</si>
  <si>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</si>
  <si>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</si>
  <si>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</si>
  <si>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</si>
  <si>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</si>
  <si>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</si>
  <si>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</si>
  <si>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</si>
  <si>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</si>
  <si>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</si>
  <si>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</si>
  <si>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</si>
  <si>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21190-0000-0003-0014</t>
  </si>
  <si>
    <t>SE REALIZARA PAGO</t>
  </si>
  <si>
    <t xml:space="preserve">SE REALIZARA PAGO EN LIQUIDACION IMSS </t>
  </si>
  <si>
    <t>SE ENCUENTRA EN NEGATIVO POR LAS NOTAS DE CREDITO REALIZADAS POR LA DEVOLUCIÓN DE LAS RENTAS DE STANDS Y MENSUALMENTESE VAN DESCONTANDO DE LOS INGRESOS GRAVADOS LAS NOTAS DE CREDITO</t>
  </si>
  <si>
    <t>SE REALIZARÁ PAGO CUANDO SEA EFECTIVAMENTE COBRADO</t>
  </si>
  <si>
    <t>SE EFECTUA REEMBOLSO AL CORTE DE CADA EVENTO AL EMPRESARIO TEATRAL</t>
  </si>
  <si>
    <t>SE REEMBOLSARA CUANDO SE EFECTUE EL TRAMITE SEGÚN LO ESTABLECIDO EN CONVENIO</t>
  </si>
  <si>
    <t>DIRECTORA DE ADMINISTRACIÓN, FINANZAS Y ASUNTOS JURÍDICOS
LIC. LIZBETH OROZCO ÁLVAREZ</t>
  </si>
  <si>
    <t>41730-0710-0001-0001</t>
  </si>
  <si>
    <t>INSCRIPCIÓN CASA DE LA CULTURA DIEGO RIVERA</t>
  </si>
  <si>
    <t>41730-0710-0001-0003</t>
  </si>
  <si>
    <t>INSCRIPCIÓN ESCUELA DE ARTES VISUALES</t>
  </si>
  <si>
    <t>41730-0710-0001-0005</t>
  </si>
  <si>
    <t>INSCRIPCIÓN ESCUELA DE MÚSICA</t>
  </si>
  <si>
    <t>41730-0710-0001-0007</t>
  </si>
  <si>
    <t>INSCRIPCIÓN CASA DE LA CULTURA EFREN HERNÁNDEZ</t>
  </si>
  <si>
    <t>41730-0710-0011-0002</t>
  </si>
  <si>
    <t>41730-0710-0011-0009</t>
  </si>
  <si>
    <t>OTROS</t>
  </si>
  <si>
    <t>41730-0710-0014-0001</t>
  </si>
  <si>
    <t>41730-0710-0016-0001</t>
  </si>
  <si>
    <t>APORTACIONES IEC</t>
  </si>
  <si>
    <t>41730-0710-0018-0002</t>
  </si>
  <si>
    <t>INGRESOS GALERIA JESUS GALLARDO</t>
  </si>
  <si>
    <t>41730-0710-0018-0010</t>
  </si>
  <si>
    <t>41730-0710-0018-0012</t>
  </si>
  <si>
    <t>ALTERNATIVAS</t>
  </si>
  <si>
    <t>41730-0710-0018-0014</t>
  </si>
  <si>
    <t>OTROS INGRESOS CON IVA</t>
  </si>
  <si>
    <t>41730-0710-0018-0015</t>
  </si>
  <si>
    <t>CONVENIOS VARIOS</t>
  </si>
  <si>
    <t>41730-0710-0019-0002</t>
  </si>
  <si>
    <t>42210-0910-0001-0001</t>
  </si>
  <si>
    <t>TRANSFERENCIAS FEDERALES NO ETIQUETADAS</t>
  </si>
  <si>
    <t>42230-0930-0001-0001</t>
  </si>
  <si>
    <t>INGRESOS POR SUBSIDIO MUNICIPIO</t>
  </si>
  <si>
    <t>Ingresos por Venta de Bienes y Prestación de Servicios</t>
  </si>
  <si>
    <t>51110-1131-0000-0000</t>
  </si>
  <si>
    <t>SUELDOS BASE AL PERSONAL PERMANENTE</t>
  </si>
  <si>
    <t>51120-1212-0000-0000</t>
  </si>
  <si>
    <t>HONORARIOS</t>
  </si>
  <si>
    <t>51120-1221-0000-0000</t>
  </si>
  <si>
    <t>SUELDOS BASE AL PERSONAL EVENTUAL</t>
  </si>
  <si>
    <t>SUELDOS DE MAESTROS</t>
  </si>
  <si>
    <t>51130-1321-0000-0000</t>
  </si>
  <si>
    <t>PRIMAS DE VACACIONES, DOMINICAL</t>
  </si>
  <si>
    <t>51130-1323-0000-0000</t>
  </si>
  <si>
    <t>GRATIFICACIÓN FIN DE AÑO</t>
  </si>
  <si>
    <t>51130-1342-0000-0000</t>
  </si>
  <si>
    <t>RETRIBUCIONES POR ACTIVIDADES ESPECIALES</t>
  </si>
  <si>
    <t>51140-1411-0000-0000</t>
  </si>
  <si>
    <t>APORTACIONES DE SEGURIDAD SOCIAL</t>
  </si>
  <si>
    <t>51140-1421-0000-0000</t>
  </si>
  <si>
    <t>APORTACIONES A FONDOS DE VIVIENDA</t>
  </si>
  <si>
    <t>51140-1431-0000-0000</t>
  </si>
  <si>
    <t>APORTACIONES AL SISTEMA PARA EL RETIRO</t>
  </si>
  <si>
    <t>51150-1511-0000-0000</t>
  </si>
  <si>
    <t>CUOTAS PARA EL FONDO DE AHORRO</t>
  </si>
  <si>
    <t>51150-1522-0000-0000</t>
  </si>
  <si>
    <t>LIQUIDACIONES POR INDEMNIZACIONES Y POR</t>
  </si>
  <si>
    <t>51150-1545-0000-0000</t>
  </si>
  <si>
    <t>AYUDA PARA DESPENSA</t>
  </si>
  <si>
    <t>51150-1547-0000-0000</t>
  </si>
  <si>
    <t>AYUDA PARA DÍA DE REYES</t>
  </si>
  <si>
    <t>51150-1548-0000-0000</t>
  </si>
  <si>
    <t>AYUDA PARA 10 DE MAYO</t>
  </si>
  <si>
    <t>51150-1592-0000-0000</t>
  </si>
  <si>
    <t>PREMIO POR PUNTUALIDAD</t>
  </si>
  <si>
    <t>51150-1593-0000-0000</t>
  </si>
  <si>
    <t>PREMIO POR ASISTENCIA</t>
  </si>
  <si>
    <t>51210-2111-0000-0000</t>
  </si>
  <si>
    <t>MATERIALES Y ÚTILES DE OFICINA</t>
  </si>
  <si>
    <t>51210-2141-0000-0000</t>
  </si>
  <si>
    <t>MATERIALES Y ÚTILES DE TECNOLOGÍAS DE LA</t>
  </si>
  <si>
    <t>51210-2151-0000-0000</t>
  </si>
  <si>
    <t>MATERIAL IMPRESO E INFORMACIÓN DIGITAL</t>
  </si>
  <si>
    <t>51210-2161-0000-0000</t>
  </si>
  <si>
    <t>MATERIAL DE LIMPIEZA</t>
  </si>
  <si>
    <t>51220-2211-0000-0000</t>
  </si>
  <si>
    <t>PRODUCTOS ALIMENTICIOS PARA PERSONAS</t>
  </si>
  <si>
    <t>51240-2461-0000-0000</t>
  </si>
  <si>
    <t>Material eléctrico y electrónico</t>
  </si>
  <si>
    <t>51240-2481-0000-0000</t>
  </si>
  <si>
    <t>MATERIALES COMPLEMENTARIOS .</t>
  </si>
  <si>
    <t>51260-2613-0000-0000</t>
  </si>
  <si>
    <t>Combustibles, lubricantes y aditivos des</t>
  </si>
  <si>
    <t>51290-2911-0000-0000</t>
  </si>
  <si>
    <t>HERRAMIENTAS MENORES</t>
  </si>
  <si>
    <t>51290-2921-0000-0000</t>
  </si>
  <si>
    <t>REFACCIONES Y ACCESORIOS MENORES DE EDIF</t>
  </si>
  <si>
    <t>51290-2931-0000-0000</t>
  </si>
  <si>
    <t>REFACCIONES Y ACCESORIOS MENORES DE MOBI</t>
  </si>
  <si>
    <t>51290-2941-0000-0000</t>
  </si>
  <si>
    <t>REFACCIONES Y ACCESORIOS MENORES DE EQUI</t>
  </si>
  <si>
    <t>51290-2961-0000-0000</t>
  </si>
  <si>
    <t>51310-3111-0000-0000</t>
  </si>
  <si>
    <t>SERVICIO DE ENERGÍA ELÉCTRICA</t>
  </si>
  <si>
    <t>51310-3131-0000-0000</t>
  </si>
  <si>
    <t>SERVICIO DE AGUA</t>
  </si>
  <si>
    <t>51310-3141-0000-0000</t>
  </si>
  <si>
    <t>SERVICIO TELEFONÍA TRADICIONAL</t>
  </si>
  <si>
    <t>51310-3151-0000-0000</t>
  </si>
  <si>
    <t>SERVICIO TELEFONÍA CELULAR</t>
  </si>
  <si>
    <t>51310-3171-0000-0000</t>
  </si>
  <si>
    <t>Servicios de acceso de Internet, redes y</t>
  </si>
  <si>
    <t>51310-3181-0000-0000</t>
  </si>
  <si>
    <t>SERVICIOS POSTALES</t>
  </si>
  <si>
    <t>51320-3233-0000-0000</t>
  </si>
  <si>
    <t>Arrendamiento de equipo y bienes informá</t>
  </si>
  <si>
    <t>51320-3291-0000-0000</t>
  </si>
  <si>
    <t>OTROS ARRENDAMIENTOS</t>
  </si>
  <si>
    <t>51330-3341-0000-0000</t>
  </si>
  <si>
    <t>SERVICIOS DE CAPACITACIÓN</t>
  </si>
  <si>
    <t>51330-3361-0000-0000</t>
  </si>
  <si>
    <t>IMPRESIONES OFICIALES</t>
  </si>
  <si>
    <t>51330-3381-0000-0000</t>
  </si>
  <si>
    <t>SERVICIOS DE VIGILANCIA</t>
  </si>
  <si>
    <t>51340-3411-0000-0000</t>
  </si>
  <si>
    <t>SERVICIOS FINANCIEROS Y BANCARIOS</t>
  </si>
  <si>
    <t>51340-3451-0000-0000</t>
  </si>
  <si>
    <t>SEGURO DE BIENES PATRIMONIALES</t>
  </si>
  <si>
    <t>51350-3511-0000-0000</t>
  </si>
  <si>
    <t>CONSERVACIÓN Y MANTENIMIENTO DE INMUEBLE</t>
  </si>
  <si>
    <t>51350-3521-0000-0000</t>
  </si>
  <si>
    <t>INSTALACIÓN, REPARACIÓN Y MANTENIMIENTO</t>
  </si>
  <si>
    <t>51350-3531-0000-0000</t>
  </si>
  <si>
    <t>51350-3551-0000-0000</t>
  </si>
  <si>
    <t>REPARACIÓN Y MANTENIMIENTO DE EQUIPO DE</t>
  </si>
  <si>
    <t>51350-3571-0000-0000</t>
  </si>
  <si>
    <t>51350-3591-0000-0000</t>
  </si>
  <si>
    <t>Servicios de Jardinería y Fumigación</t>
  </si>
  <si>
    <t>51360-3611-0000-0000</t>
  </si>
  <si>
    <t>Difusión por radio, televisión y otros m</t>
  </si>
  <si>
    <t>51360-3612-0000-0000</t>
  </si>
  <si>
    <t>Impresión y elaboración de publicaciones</t>
  </si>
  <si>
    <t>51370-3711-0000-0000</t>
  </si>
  <si>
    <t>PASAJES ÁEREOS NACIONALES</t>
  </si>
  <si>
    <t>51370-3721-0000-0000</t>
  </si>
  <si>
    <t>PASAJES TERRESTRES</t>
  </si>
  <si>
    <t>51370-3751-0000-0000</t>
  </si>
  <si>
    <t>VIÁTICOS EN EL PAÍS.</t>
  </si>
  <si>
    <t>51370-3791-0000-0000</t>
  </si>
  <si>
    <t>OTROS SERVICIOS DE TRASLADO Y HOSPEDAJE</t>
  </si>
  <si>
    <t>51380-3811-0000-0000</t>
  </si>
  <si>
    <t>GASTOS DE CEREMONIAL</t>
  </si>
  <si>
    <t>51380-3812-0000-0000</t>
  </si>
  <si>
    <t>EVENTOS INSTITUCIONALES</t>
  </si>
  <si>
    <t>51380-3831-0000-0000</t>
  </si>
  <si>
    <t>CONGRESOS Y CONVENCIONES</t>
  </si>
  <si>
    <t>51380-3841-0000-0000</t>
  </si>
  <si>
    <t>EXPOSICIONES</t>
  </si>
  <si>
    <t>51380-3851-0000-0000</t>
  </si>
  <si>
    <t>GASTOS DE REPRESENTACIÓN</t>
  </si>
  <si>
    <t>51380-3852-0000-0000</t>
  </si>
  <si>
    <t>GASTOS DE OFICINA Y ORGANIZACIÓN</t>
  </si>
  <si>
    <t>51390-3921-0000-0000</t>
  </si>
  <si>
    <t>OTROS IMPUESTOS Y DERECHOS</t>
  </si>
  <si>
    <t>51390-3951-0000-0000</t>
  </si>
  <si>
    <t>PENAS, MULTAS, ACCES Y ACTUALIZACIONES</t>
  </si>
  <si>
    <t>51390-3961-0000-0000</t>
  </si>
  <si>
    <t>OTROS GASTOS POR RESPONSABILIDADES</t>
  </si>
  <si>
    <t>51390-3981-0000-0000</t>
  </si>
  <si>
    <t>Impuesto sobre nóminas</t>
  </si>
  <si>
    <t>51390-3991-0000-0000</t>
  </si>
  <si>
    <t>OTROS SERVICIOS GENERALES</t>
  </si>
  <si>
    <t>55151-0000-0001-0000</t>
  </si>
  <si>
    <t>DEPRECIACION DE MOBILIARIO Y EQUIPO</t>
  </si>
  <si>
    <t>55151-0000-0002-0000</t>
  </si>
  <si>
    <t>DEPRECIACION DE BIENES INFORMATICOS</t>
  </si>
  <si>
    <t>55151-0000-0003-0000</t>
  </si>
  <si>
    <t>DEPRECIACION MUEBLES EXCEPTO DE OFICINA</t>
  </si>
  <si>
    <t>55152-0000-0001-0000</t>
  </si>
  <si>
    <t>DEPRECIACION DE MOBILIARIO Y EQ EDUCACIO</t>
  </si>
  <si>
    <t>55154-0000-0001-0000</t>
  </si>
  <si>
    <t>DEPRECIACION EQUIPO DE TRANSPORTE</t>
  </si>
  <si>
    <t>55156-0000-0001-0000</t>
  </si>
  <si>
    <t>DEPRECIACION DE HERRAMIENTAS</t>
  </si>
  <si>
    <t>55156-0000-0002-0000</t>
  </si>
  <si>
    <t>DEPRECIACION OTROS BIENES MUEBLES</t>
  </si>
  <si>
    <t>55171-0000-0001-0000</t>
  </si>
  <si>
    <t>AMORTIZACION DE SOFTWARE</t>
  </si>
  <si>
    <t>31100-0000-0001-0001</t>
  </si>
  <si>
    <t>EN EFECTIVO</t>
  </si>
  <si>
    <t>Municipal</t>
  </si>
  <si>
    <t>31100-0000-0001-0002</t>
  </si>
  <si>
    <t>EN ESPECIE</t>
  </si>
  <si>
    <t>32200-0000-0001-0000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</si>
  <si>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</si>
  <si>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</si>
  <si>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</si>
  <si>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</si>
  <si>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</si>
  <si>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</si>
  <si>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</si>
  <si>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</si>
  <si>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</si>
  <si>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</si>
  <si>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</si>
  <si>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</si>
  <si>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</si>
  <si>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</si>
  <si>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</si>
  <si>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</si>
  <si>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</si>
  <si>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</si>
  <si>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</si>
  <si>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</si>
  <si>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</si>
  <si>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</si>
  <si>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</si>
  <si>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</si>
  <si>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</si>
  <si>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32200-0000-0029-0000</t>
  </si>
  <si>
    <t>32200-0000-0031-0000</t>
  </si>
  <si>
    <t>32200-0000-0033-0000</t>
  </si>
  <si>
    <t>32200-0000-0035-0000</t>
  </si>
  <si>
    <t>32200-0300-0023-0000</t>
  </si>
  <si>
    <t>REMANENTE 2012</t>
  </si>
  <si>
    <t>32200-0300-0026-0000</t>
  </si>
  <si>
    <t>REMANENTE 2014</t>
  </si>
  <si>
    <t>32200-0300-0030-0000</t>
  </si>
  <si>
    <t>REMANENTE 2017</t>
  </si>
  <si>
    <t>32200-0300-0032-0000</t>
  </si>
  <si>
    <t>REMANENTE 2018</t>
  </si>
  <si>
    <t>32200-0300-0034-0001</t>
  </si>
  <si>
    <t>INGRESOS DE LIBRE DISPOSICION</t>
  </si>
  <si>
    <t>32200-0300-0034-0002</t>
  </si>
  <si>
    <t>INGRESOS DE FINANCIAMIENTOS FEDERALES</t>
  </si>
  <si>
    <t>Federal</t>
  </si>
  <si>
    <t>32200-0300-0036-0001</t>
  </si>
  <si>
    <t>REMANENTE LIBRE DISPOSICION 2020</t>
  </si>
  <si>
    <t>32200-0300-0036-0002</t>
  </si>
  <si>
    <t>REMANENTE INGRESOS FEDERALES 2020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</si>
  <si>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</si>
  <si>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</si>
  <si>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</si>
  <si>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</si>
  <si>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</si>
  <si>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</si>
  <si>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</si>
  <si>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</si>
  <si>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</si>
  <si>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</si>
  <si>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</si>
  <si>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ESCUELA DE MUSICA</t>
  </si>
  <si>
    <t>11112-0000-0007-0000</t>
  </si>
  <si>
    <t>ESCUELA DE ARTES PLASTICAS</t>
  </si>
  <si>
    <t>11112-0000-0009-0000</t>
  </si>
  <si>
    <t>VINCULACION</t>
  </si>
  <si>
    <t>11112-0000-0010-0000</t>
  </si>
  <si>
    <t>(MIL) MUSEO DE IDENTIDADES LEONESAS</t>
  </si>
  <si>
    <t>11112-0000-0011-0000</t>
  </si>
  <si>
    <t>CACUL EFREN HERNANDEZ</t>
  </si>
  <si>
    <t>11121-0000-0001-0000</t>
  </si>
  <si>
    <t>BANCOMER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</si>
  <si>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</si>
  <si>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</si>
  <si>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</si>
  <si>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</si>
  <si>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</si>
  <si>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</si>
  <si>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</si>
  <si>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</si>
  <si>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</si>
  <si>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</si>
  <si>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</si>
  <si>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5307665 MUSEO DE LAS IDENTIDADES</t>
  </si>
  <si>
    <t>11121-0000-0003-0024</t>
  </si>
  <si>
    <t>10572230203 BANBAJIO SPEI CUOTAS</t>
  </si>
  <si>
    <t>11121-0000-0002-0000</t>
  </si>
  <si>
    <t>SANTANDER MEXICANO</t>
  </si>
  <si>
    <t>11121-0000-0003-0025</t>
  </si>
  <si>
    <t>30351928 PAICE 2020</t>
  </si>
  <si>
    <t>11121-0000-0005-0001</t>
  </si>
  <si>
    <t>BANAMEX</t>
  </si>
  <si>
    <t>SE ENCUENTRAN REFLEJADOS LOS GASTOS PARA LA REALIZACIÓN DE EVENTOS Y FESTIVALES</t>
  </si>
  <si>
    <t>Correspondiente del 01 de enero al 31 de diciembre de 2021</t>
  </si>
  <si>
    <t>11221-0000-0010-0092</t>
  </si>
  <si>
    <t>PÁGINA TRES, S.A.</t>
  </si>
  <si>
    <t>11231-0000-0002-0052</t>
  </si>
  <si>
    <t>MARTINEZ JUAREZ HUGO ENRIQUE</t>
  </si>
  <si>
    <t>11231-0000-0002-0090</t>
  </si>
  <si>
    <t>FLORES GUTIERREZ MARIA ISABEL</t>
  </si>
  <si>
    <t>11310-0000-0001-0180</t>
  </si>
  <si>
    <t>AMIDZA INC</t>
  </si>
  <si>
    <t>21111-0000-0003-0001</t>
  </si>
  <si>
    <t>MIGUEL BARCENAS PARRA</t>
  </si>
  <si>
    <t>21111-0000-0003-0002</t>
  </si>
  <si>
    <t>21111-0000-0003-0003</t>
  </si>
  <si>
    <t>MORALES HERNANDEZ MONSERRAT CELESTE</t>
  </si>
  <si>
    <t>21111-0000-0003-0004</t>
  </si>
  <si>
    <t>MUÑOZ SANCHEZ MIRIAM SANDRA</t>
  </si>
  <si>
    <t>21111-0000-0003-0005</t>
  </si>
  <si>
    <t>GONZALEZ MURGUIA MICHELLE</t>
  </si>
  <si>
    <t>21111-0000-0003-0006</t>
  </si>
  <si>
    <t>MEDINA NAVA ABRIL</t>
  </si>
  <si>
    <t>21111-0000-0003-0007</t>
  </si>
  <si>
    <t>AZOÑOS PADRON ESTEFANIA</t>
  </si>
  <si>
    <t>21111-0000-0003-0008</t>
  </si>
  <si>
    <t>ROJAS CAMACHO ULISES ALEJANDRO</t>
  </si>
  <si>
    <t>21111-0000-0003-0009</t>
  </si>
  <si>
    <t>GUTIERREZ PEREZ BEATRIZ ALELHY</t>
  </si>
  <si>
    <t>21111-0000-0003-0010</t>
  </si>
  <si>
    <t>CARRILLO JAIMES JOSE ALEXANDER</t>
  </si>
  <si>
    <t>21121-0000-0002-0006</t>
  </si>
  <si>
    <t>DEMOLOGISTICA</t>
  </si>
  <si>
    <t>21121-0000-0002-0024</t>
  </si>
  <si>
    <t>PINTURAS OLGELI SA DE CV</t>
  </si>
  <si>
    <t>21121-0000-0002-0033</t>
  </si>
  <si>
    <t>LINOTIPOGRAFICA DAVALOS</t>
  </si>
  <si>
    <t>21121-0000-0002-0315</t>
  </si>
  <si>
    <t>GOVEA VAZQUEZ BERNARDO HUMBERTO</t>
  </si>
  <si>
    <t>21121-0000-0002-0530</t>
  </si>
  <si>
    <t>EDITORIAL MARTINICA SA DE CV</t>
  </si>
  <si>
    <t>21121-0000-0002-1086</t>
  </si>
  <si>
    <t>UNIDAD DE TELEVISION DE GUANAJUATO</t>
  </si>
  <si>
    <t>21121-0000-0002-1279</t>
  </si>
  <si>
    <t>SERNA GUERRERO MA GUADALUPE</t>
  </si>
  <si>
    <t>21121-0000-0002-1578</t>
  </si>
  <si>
    <t>RADIO IMPULSORA CENTRO SA</t>
  </si>
  <si>
    <t>21121-0000-0002-1598</t>
  </si>
  <si>
    <t>RIVAS RUIZ JESUS</t>
  </si>
  <si>
    <t>21171-0000-0001-0012</t>
  </si>
  <si>
    <t>6% IVA RETENIDO</t>
  </si>
  <si>
    <t>SE ENTERA EN EL PAGO PROVISIONAL DEL MES DE DICIEMBRE</t>
  </si>
  <si>
    <t>21190-0000-0001-0403</t>
  </si>
  <si>
    <t>21190-0000-0001-0486</t>
  </si>
  <si>
    <t>FLORES PELCASTRE RAYITO</t>
  </si>
  <si>
    <t>21190-0000-0001-0506</t>
  </si>
  <si>
    <t>PROFEST 2021</t>
  </si>
  <si>
    <t>21190-0000-0001-0507</t>
  </si>
  <si>
    <t>21190-0000-0001-0508</t>
  </si>
  <si>
    <t>Se realizará acciones correspondiente para su recuperación.</t>
  </si>
  <si>
    <t xml:space="preserve">   DIRECTOR GENERAL
LIC. MARIO ESTEBAN MÉNDEZ MANRIQUE</t>
  </si>
  <si>
    <t>SE REALIZARA PAGO EN LIQUIDACION IMSS BIMESTRAL</t>
  </si>
  <si>
    <t>41730-0710-0001-0006</t>
  </si>
  <si>
    <t>41730-0710-0004-0001</t>
  </si>
  <si>
    <t>41730-0710-0013-0001</t>
  </si>
  <si>
    <t>41730-0710-0013-0003</t>
  </si>
  <si>
    <t>41730-0710-0018-0005</t>
  </si>
  <si>
    <t>COMISION USO TERMINAL</t>
  </si>
  <si>
    <t>41730-0710-0019-0001</t>
  </si>
  <si>
    <t>42210-0910-0001-0002</t>
  </si>
  <si>
    <t>TRANSFERENCIAS FEDERALES ETIQUETADAS</t>
  </si>
  <si>
    <t>51130-1311-0000-0000</t>
  </si>
  <si>
    <t>PRIMAS POR AÑOS DE SERVICIOS EFECTIVOS P</t>
  </si>
  <si>
    <t>SUELDOS DEL PERSONAL DE BASE</t>
  </si>
  <si>
    <t>ARRENDAMIENTO TEATRO MANUEL DOBLADO</t>
  </si>
  <si>
    <t>ARRENDAMIENTO TEATRO MARIA GREVER</t>
  </si>
  <si>
    <t>OTROS FERIA DEL LIBRO</t>
  </si>
  <si>
    <t>VENTA DE BOLETOS FIAC</t>
  </si>
  <si>
    <t>OTROS FIAC</t>
  </si>
  <si>
    <t>INSCRIPCIÓN SALONES DE CULTURA</t>
  </si>
  <si>
    <t>INGRESOS POR TAQUILLA FIC</t>
  </si>
  <si>
    <t>RENTA DE STAND FERIA DEL LIBRO</t>
  </si>
  <si>
    <t>VENTA DE BOLETOS MUESTRA DE CINE</t>
  </si>
  <si>
    <t>11121-0000-0003-0026</t>
  </si>
  <si>
    <t>33931429 PROFEST 2021</t>
  </si>
  <si>
    <t>0.00</t>
  </si>
  <si>
    <t>68,068,006.00</t>
  </si>
  <si>
    <t>84,246,559.65</t>
  </si>
  <si>
    <t>85,808,172.22</t>
  </si>
  <si>
    <t>79,349,006.65</t>
  </si>
  <si>
    <t>79,367,819.95</t>
  </si>
  <si>
    <t xml:space="preserve">   DIRECTOR GENERAL
LIC. MARIO ESTEBAN  MÉNDEZ MANRIQUE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</si>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</sst>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1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3" fillId="0" borderId="0" xfId="8" applyFont="1" applyAlignment="1">
      <alignment horizontal="left"/>
    </xf>
    <xf numFmtId="4" fontId="13" fillId="0" borderId="0" xfId="8" applyNumberFormat="1" applyFont="1" applyAlignment="1">
      <alignment horizontal="right"/>
    </xf>
    <xf numFmtId="49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9" fontId="8" fillId="0" borderId="0" xfId="0" applyNumberFormat="1" applyFont="1" applyFill="1" applyAlignment="1">
      <alignment wrapText="1"/>
    </xf>
    <xf numFmtId="0" fontId="13" fillId="0" borderId="0" xfId="8" applyFont="1" applyAlignment="1">
      <alignment wrapText="1"/>
    </xf>
    <xf numFmtId="4" fontId="8" fillId="0" borderId="0" xfId="0" applyNumberFormat="1" applyFont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0" fontId="12" fillId="0" borderId="0" xfId="8" applyFont="1" applyAlignment="1">
      <alignment horizontal="center"/>
    </xf>
    <xf numFmtId="0" fontId="12" fillId="0" borderId="0" xfId="8" applyFont="1"/>
    <xf numFmtId="4" fontId="12" fillId="0" borderId="0" xfId="8" applyNumberFormat="1" applyFont="1" applyAlignment="1">
      <alignment horizontal="right"/>
    </xf>
    <xf numFmtId="0" fontId="8" fillId="0" borderId="0" xfId="0" applyFont="1" applyAlignment="1">
      <alignment wrapText="1"/>
    </xf>
    <xf numFmtId="4" fontId="12" fillId="0" borderId="0" xfId="8" applyNumberFormat="1" applyFont="1"/>
    <xf numFmtId="4" fontId="13" fillId="0" borderId="0" xfId="8" applyNumberFormat="1" applyFont="1" applyFill="1"/>
    <xf numFmtId="0" fontId="13" fillId="0" borderId="0" xfId="8" applyFont="1" applyFill="1"/>
    <xf numFmtId="0" fontId="13" fillId="0" borderId="0" xfId="8" applyFont="1" applyFill="1" applyAlignment="1">
      <alignment horizontal="center" wrapText="1"/>
    </xf>
    <xf numFmtId="9" fontId="13" fillId="0" borderId="0" xfId="8" applyNumberFormat="1" applyFont="1" applyFill="1" applyAlignment="1">
      <alignment horizontal="center" wrapText="1"/>
    </xf>
    <xf numFmtId="4" fontId="8" fillId="0" borderId="0" xfId="1" applyNumberFormat="1" applyFont="1" applyFill="1" applyBorder="1" applyAlignment="1">
      <alignment wrapText="1"/>
    </xf>
    <xf numFmtId="0" fontId="13" fillId="0" borderId="0" xfId="8" applyFont="1" applyAlignment="1">
      <alignment horizontal="left" wrapText="1"/>
    </xf>
    <xf numFmtId="4" fontId="2" fillId="0" borderId="0" xfId="12" applyNumberFormat="1" applyFont="1"/>
    <xf numFmtId="4" fontId="2" fillId="0" borderId="0" xfId="12" applyNumberFormat="1" applyFont="1" applyFill="1"/>
    <xf numFmtId="10" fontId="3" fillId="0" borderId="0" xfId="12" applyNumberFormat="1" applyFont="1"/>
    <xf numFmtId="0" fontId="3" fillId="0" borderId="0" xfId="12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3" fillId="0" borderId="0" xfId="9" applyFont="1" applyAlignment="1">
      <alignment horizontal="left"/>
    </xf>
    <xf numFmtId="4" fontId="13" fillId="0" borderId="0" xfId="9" applyNumberFormat="1" applyFont="1" applyAlignment="1">
      <alignment horizontal="right"/>
    </xf>
    <xf numFmtId="4" fontId="12" fillId="0" borderId="0" xfId="9" applyNumberFormat="1" applyFont="1" applyAlignment="1">
      <alignment horizontal="right"/>
    </xf>
    <xf numFmtId="4" fontId="13" fillId="0" borderId="0" xfId="9" applyNumberFormat="1" applyFont="1" applyFill="1"/>
    <xf numFmtId="4" fontId="8" fillId="0" borderId="0" xfId="0" applyNumberFormat="1" applyFont="1" applyFill="1" applyAlignment="1">
      <alignment horizontal="right"/>
    </xf>
    <xf numFmtId="0" fontId="3" fillId="0" borderId="0" xfId="3" applyFont="1" applyBorder="1" applyAlignment="1" applyProtection="1">
      <alignment horizontal="center" wrapText="1"/>
      <protection locked="0"/>
    </xf>
    <xf numFmtId="4" fontId="12" fillId="0" borderId="0" xfId="8" applyNumberFormat="1" applyFont="1" applyFill="1"/>
    <xf numFmtId="0" fontId="3" fillId="0" borderId="0" xfId="3" applyFont="1" applyBorder="1" applyAlignment="1" applyProtection="1">
      <protection locked="0"/>
    </xf>
    <xf numFmtId="0" fontId="13" fillId="0" borderId="0" xfId="8" applyFont="1" applyFill="1" applyAlignment="1">
      <alignment horizontal="left" wrapText="1"/>
    </xf>
    <xf numFmtId="0" fontId="3" fillId="0" borderId="0" xfId="12" applyFont="1" applyAlignment="1">
      <alignment horizontal="left"/>
    </xf>
    <xf numFmtId="0" fontId="3" fillId="0" borderId="0" xfId="3" applyFont="1" applyBorder="1" applyAlignment="1" applyProtection="1">
      <alignment horizontal="center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9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33" sqref="D3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85" t="s">
        <v>649</v>
      </c>
      <c r="B1" s="185"/>
      <c r="C1" s="36" t="s">
        <v>179</v>
      </c>
      <c r="D1" s="37">
        <v>2021</v>
      </c>
    </row>
    <row r="2" spans="1:4" x14ac:dyDescent="0.2">
      <c r="A2" s="186" t="s">
        <v>485</v>
      </c>
      <c r="B2" s="186"/>
      <c r="C2" s="36" t="s">
        <v>181</v>
      </c>
      <c r="D2" s="39" t="s">
        <v>1499</v>
      </c>
    </row>
    <row r="3" spans="1:4" x14ac:dyDescent="0.2">
      <c r="A3" s="187" t="s">
        <v>1410</v>
      </c>
      <c r="B3" s="187"/>
      <c r="C3" s="36" t="s">
        <v>182</v>
      </c>
      <c r="D3" s="37">
        <v>4</v>
      </c>
    </row>
    <row r="4" spans="1:4" x14ac:dyDescent="0.2">
      <c r="A4" s="129" t="s">
        <v>648</v>
      </c>
      <c r="B4" s="129"/>
      <c r="C4" s="130"/>
      <c r="D4" s="131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4"/>
    </row>
    <row r="12" spans="1:4" x14ac:dyDescent="0.2">
      <c r="A12" s="64" t="s">
        <v>5</v>
      </c>
      <c r="B12" s="65" t="s">
        <v>6</v>
      </c>
      <c r="C12" s="124"/>
    </row>
    <row r="13" spans="1:4" x14ac:dyDescent="0.2">
      <c r="A13" s="64" t="s">
        <v>133</v>
      </c>
      <c r="B13" s="65" t="s">
        <v>600</v>
      </c>
      <c r="C13" s="124"/>
    </row>
    <row r="14" spans="1:4" x14ac:dyDescent="0.2">
      <c r="A14" s="64" t="s">
        <v>7</v>
      </c>
      <c r="B14" s="65" t="s">
        <v>596</v>
      </c>
      <c r="C14" s="124"/>
    </row>
    <row r="15" spans="1:4" x14ac:dyDescent="0.2">
      <c r="A15" s="64" t="s">
        <v>8</v>
      </c>
      <c r="B15" s="65" t="s">
        <v>132</v>
      </c>
      <c r="C15" s="124"/>
    </row>
    <row r="16" spans="1:4" x14ac:dyDescent="0.2">
      <c r="A16" s="64" t="s">
        <v>9</v>
      </c>
      <c r="B16" s="65" t="s">
        <v>10</v>
      </c>
      <c r="C16" s="124"/>
    </row>
    <row r="17" spans="1:3" x14ac:dyDescent="0.2">
      <c r="A17" s="64" t="s">
        <v>11</v>
      </c>
      <c r="B17" s="65" t="s">
        <v>12</v>
      </c>
      <c r="C17" s="124"/>
    </row>
    <row r="18" spans="1:3" x14ac:dyDescent="0.2">
      <c r="A18" s="64" t="s">
        <v>13</v>
      </c>
      <c r="B18" s="65" t="s">
        <v>14</v>
      </c>
      <c r="C18" s="124"/>
    </row>
    <row r="19" spans="1:3" x14ac:dyDescent="0.2">
      <c r="A19" s="64" t="s">
        <v>15</v>
      </c>
      <c r="B19" s="65" t="s">
        <v>16</v>
      </c>
      <c r="C19" s="124"/>
    </row>
    <row r="20" spans="1:3" x14ac:dyDescent="0.2">
      <c r="A20" s="64" t="s">
        <v>17</v>
      </c>
      <c r="B20" s="65" t="s">
        <v>597</v>
      </c>
      <c r="C20" s="124"/>
    </row>
    <row r="21" spans="1:3" x14ac:dyDescent="0.2">
      <c r="A21" s="64" t="s">
        <v>18</v>
      </c>
      <c r="B21" s="65" t="s">
        <v>19</v>
      </c>
      <c r="C21" s="124"/>
    </row>
    <row r="22" spans="1:3" x14ac:dyDescent="0.2">
      <c r="A22" s="64" t="s">
        <v>20</v>
      </c>
      <c r="B22" s="65" t="s">
        <v>168</v>
      </c>
      <c r="C22" s="124"/>
    </row>
    <row r="23" spans="1:3" x14ac:dyDescent="0.2">
      <c r="A23" s="64" t="s">
        <v>21</v>
      </c>
      <c r="B23" s="65" t="s">
        <v>22</v>
      </c>
      <c r="C23" s="124"/>
    </row>
    <row r="24" spans="1:3" x14ac:dyDescent="0.2">
      <c r="A24" s="64" t="s">
        <v>568</v>
      </c>
      <c r="B24" s="65" t="s">
        <v>292</v>
      </c>
      <c r="C24" s="124"/>
    </row>
    <row r="25" spans="1:3" x14ac:dyDescent="0.2">
      <c r="A25" s="64" t="s">
        <v>569</v>
      </c>
      <c r="B25" s="65" t="s">
        <v>571</v>
      </c>
      <c r="C25" s="124"/>
    </row>
    <row r="26" spans="1:3" x14ac:dyDescent="0.2">
      <c r="A26" s="64" t="s">
        <v>570</v>
      </c>
      <c r="B26" s="65" t="s">
        <v>329</v>
      </c>
      <c r="C26" s="124"/>
    </row>
    <row r="27" spans="1:3" x14ac:dyDescent="0.2">
      <c r="A27" s="64" t="s">
        <v>572</v>
      </c>
      <c r="B27" s="65" t="s">
        <v>346</v>
      </c>
      <c r="C27" s="124"/>
    </row>
    <row r="28" spans="1:3" x14ac:dyDescent="0.2">
      <c r="A28" s="64" t="s">
        <v>23</v>
      </c>
      <c r="B28" s="65" t="s">
        <v>24</v>
      </c>
      <c r="C28" s="124"/>
    </row>
    <row r="29" spans="1:3" x14ac:dyDescent="0.2">
      <c r="A29" s="64" t="s">
        <v>25</v>
      </c>
      <c r="B29" s="65" t="s">
        <v>26</v>
      </c>
      <c r="C29" s="124"/>
    </row>
    <row r="30" spans="1:3" x14ac:dyDescent="0.2">
      <c r="A30" s="64" t="s">
        <v>27</v>
      </c>
      <c r="B30" s="65" t="s">
        <v>28</v>
      </c>
      <c r="C30" s="124"/>
    </row>
    <row r="31" spans="1:3" x14ac:dyDescent="0.2">
      <c r="A31" s="64" t="s">
        <v>29</v>
      </c>
      <c r="B31" s="65" t="s">
        <v>30</v>
      </c>
      <c r="C31" s="124"/>
    </row>
    <row r="32" spans="1:3" x14ac:dyDescent="0.2">
      <c r="A32" s="64" t="s">
        <v>76</v>
      </c>
      <c r="B32" s="65" t="s">
        <v>77</v>
      </c>
      <c r="C32" s="124"/>
    </row>
    <row r="33" spans="1:5" x14ac:dyDescent="0.2">
      <c r="A33" s="64"/>
      <c r="B33" s="65"/>
      <c r="C33" s="124"/>
    </row>
    <row r="34" spans="1:5" x14ac:dyDescent="0.2">
      <c r="A34" s="17"/>
      <c r="B34" s="19"/>
      <c r="C34" s="124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604</v>
      </c>
    </row>
    <row r="41" spans="1:5" ht="12" thickBot="1" x14ac:dyDescent="0.25">
      <c r="A41" s="21"/>
      <c r="B41" s="22"/>
    </row>
    <row r="43" spans="1:5" ht="32.25" customHeight="1" x14ac:dyDescent="0.2">
      <c r="A43" s="188" t="s">
        <v>647</v>
      </c>
      <c r="B43" s="188"/>
      <c r="C43" s="149"/>
      <c r="D43" s="149"/>
      <c r="E43" s="149"/>
    </row>
    <row r="48" spans="1:5" ht="48.75" customHeight="1" x14ac:dyDescent="0.2">
      <c r="A48" s="184" t="s">
        <v>1498</v>
      </c>
      <c r="B48" s="184"/>
      <c r="C48" s="184" t="s">
        <v>1141</v>
      </c>
      <c r="D48" s="184"/>
      <c r="E48" s="184"/>
    </row>
    <row r="49" ht="36.75" customHeight="1" x14ac:dyDescent="0.2"/>
  </sheetData>
  <sheetProtection formatCells="0" formatColumns="0" formatRows="0" autoFilter="0" pivotTables="0"/>
  <mergeCells count="6">
    <mergeCell ref="C48:E48"/>
    <mergeCell ref="A1:B1"/>
    <mergeCell ref="A2:B2"/>
    <mergeCell ref="A3:B3"/>
    <mergeCell ref="A43:B43"/>
    <mergeCell ref="A48:B48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horizontalDpi="4294967293" verticalDpi="4294967293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30"/>
  <sheetViews>
    <sheetView showGridLines="0" workbookViewId="0">
      <selection activeCell="A30" sqref="A30:B30"/>
    </sheetView>
  </sheetViews>
  <sheetFormatPr baseColWidth="10" defaultRowHeight="11.25" x14ac:dyDescent="0.2"/>
  <cols>
    <col min="1" max="1" width="3.28515625" style="59" customWidth="1"/>
    <col min="2" max="2" width="71.140625" style="59" customWidth="1"/>
    <col min="3" max="3" width="32.85546875" style="59" customWidth="1"/>
    <col min="4" max="16384" width="11.42578125" style="59"/>
  </cols>
  <sheetData>
    <row r="1" spans="1:3" s="58" customFormat="1" ht="18" customHeight="1" x14ac:dyDescent="0.25">
      <c r="A1" s="192" t="str">
        <f>ESF!A1</f>
        <v>Instituto Cultural de León</v>
      </c>
      <c r="B1" s="193"/>
      <c r="C1" s="194"/>
    </row>
    <row r="2" spans="1:3" s="58" customFormat="1" ht="18" customHeight="1" x14ac:dyDescent="0.25">
      <c r="A2" s="195" t="s">
        <v>482</v>
      </c>
      <c r="B2" s="196"/>
      <c r="C2" s="197"/>
    </row>
    <row r="3" spans="1:3" s="58" customFormat="1" ht="18" customHeight="1" x14ac:dyDescent="0.25">
      <c r="A3" s="195" t="str">
        <f>ESF!A3</f>
        <v>Correspondiente del 01 de enero al 31 de diciembre de 2021</v>
      </c>
      <c r="B3" s="196"/>
      <c r="C3" s="197"/>
    </row>
    <row r="4" spans="1:3" s="60" customFormat="1" x14ac:dyDescent="0.2">
      <c r="A4" s="198" t="s">
        <v>478</v>
      </c>
      <c r="B4" s="199"/>
      <c r="C4" s="200"/>
    </row>
    <row r="5" spans="1:3" x14ac:dyDescent="0.2">
      <c r="A5" s="74" t="s">
        <v>516</v>
      </c>
      <c r="B5" s="74"/>
      <c r="C5" s="75">
        <v>79367819.950000003</v>
      </c>
    </row>
    <row r="6" spans="1:3" x14ac:dyDescent="0.2">
      <c r="A6" s="76"/>
      <c r="B6" s="77"/>
      <c r="C6" s="78"/>
    </row>
    <row r="7" spans="1:3" x14ac:dyDescent="0.2">
      <c r="A7" s="87" t="s">
        <v>517</v>
      </c>
      <c r="B7" s="87"/>
      <c r="C7" s="79">
        <f>SUM(C8:C13)</f>
        <v>0</v>
      </c>
    </row>
    <row r="8" spans="1:3" x14ac:dyDescent="0.2">
      <c r="A8" s="95" t="s">
        <v>518</v>
      </c>
      <c r="B8" s="94" t="s">
        <v>330</v>
      </c>
      <c r="C8" s="80">
        <v>0</v>
      </c>
    </row>
    <row r="9" spans="1:3" x14ac:dyDescent="0.2">
      <c r="A9" s="81" t="s">
        <v>519</v>
      </c>
      <c r="B9" s="82" t="s">
        <v>528</v>
      </c>
      <c r="C9" s="80">
        <v>0</v>
      </c>
    </row>
    <row r="10" spans="1:3" x14ac:dyDescent="0.2">
      <c r="A10" s="81" t="s">
        <v>520</v>
      </c>
      <c r="B10" s="82" t="s">
        <v>338</v>
      </c>
      <c r="C10" s="80">
        <v>0</v>
      </c>
    </row>
    <row r="11" spans="1:3" x14ac:dyDescent="0.2">
      <c r="A11" s="81" t="s">
        <v>521</v>
      </c>
      <c r="B11" s="82" t="s">
        <v>339</v>
      </c>
      <c r="C11" s="80">
        <v>0</v>
      </c>
    </row>
    <row r="12" spans="1:3" x14ac:dyDescent="0.2">
      <c r="A12" s="81" t="s">
        <v>522</v>
      </c>
      <c r="B12" s="82" t="s">
        <v>340</v>
      </c>
      <c r="C12" s="80">
        <v>0</v>
      </c>
    </row>
    <row r="13" spans="1:3" x14ac:dyDescent="0.2">
      <c r="A13" s="83" t="s">
        <v>523</v>
      </c>
      <c r="B13" s="84" t="s">
        <v>524</v>
      </c>
      <c r="C13" s="80">
        <v>0</v>
      </c>
    </row>
    <row r="14" spans="1:3" x14ac:dyDescent="0.2">
      <c r="A14" s="76"/>
      <c r="B14" s="85"/>
      <c r="C14" s="86"/>
    </row>
    <row r="15" spans="1:3" x14ac:dyDescent="0.2">
      <c r="A15" s="87" t="s">
        <v>83</v>
      </c>
      <c r="B15" s="77"/>
      <c r="C15" s="79">
        <f>SUM(C16:C18)</f>
        <v>0</v>
      </c>
    </row>
    <row r="16" spans="1:3" x14ac:dyDescent="0.2">
      <c r="A16" s="88">
        <v>3.1</v>
      </c>
      <c r="B16" s="82" t="s">
        <v>527</v>
      </c>
      <c r="C16" s="80">
        <v>0</v>
      </c>
    </row>
    <row r="17" spans="1:5" x14ac:dyDescent="0.2">
      <c r="A17" s="89">
        <v>3.2</v>
      </c>
      <c r="B17" s="82" t="s">
        <v>525</v>
      </c>
      <c r="C17" s="80">
        <v>0</v>
      </c>
    </row>
    <row r="18" spans="1:5" x14ac:dyDescent="0.2">
      <c r="A18" s="89">
        <v>3.3</v>
      </c>
      <c r="B18" s="84" t="s">
        <v>526</v>
      </c>
      <c r="C18" s="90">
        <v>0</v>
      </c>
    </row>
    <row r="19" spans="1:5" x14ac:dyDescent="0.2">
      <c r="A19" s="76"/>
      <c r="B19" s="91"/>
      <c r="C19" s="92"/>
    </row>
    <row r="20" spans="1:5" x14ac:dyDescent="0.2">
      <c r="A20" s="93" t="s">
        <v>82</v>
      </c>
      <c r="B20" s="93"/>
      <c r="C20" s="75">
        <f>C5+C7-C15</f>
        <v>79367819.950000003</v>
      </c>
    </row>
    <row r="22" spans="1:5" x14ac:dyDescent="0.2">
      <c r="B22" s="42" t="s">
        <v>647</v>
      </c>
    </row>
    <row r="30" spans="1:5" s="42" customFormat="1" ht="57.75" customHeight="1" x14ac:dyDescent="0.2">
      <c r="A30" s="184" t="s">
        <v>1467</v>
      </c>
      <c r="B30" s="184"/>
      <c r="C30" s="179" t="s">
        <v>1141</v>
      </c>
      <c r="D30" s="181"/>
      <c r="E30" s="181"/>
    </row>
  </sheetData>
  <mergeCells count="5">
    <mergeCell ref="A1:C1"/>
    <mergeCell ref="A2:C2"/>
    <mergeCell ref="A3:C3"/>
    <mergeCell ref="A4:C4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verticalDpi="4294967293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50"/>
  <sheetViews>
    <sheetView showGridLines="0" workbookViewId="0">
      <selection activeCell="A51" sqref="A51"/>
    </sheetView>
  </sheetViews>
  <sheetFormatPr baseColWidth="10" defaultRowHeight="11.25" x14ac:dyDescent="0.2"/>
  <cols>
    <col min="1" max="1" width="3.7109375" style="59" customWidth="1"/>
    <col min="2" max="2" width="61.5703125" style="59" customWidth="1"/>
    <col min="3" max="3" width="34.7109375" style="59" customWidth="1"/>
    <col min="4" max="16384" width="11.42578125" style="59"/>
  </cols>
  <sheetData>
    <row r="1" spans="1:3" s="61" customFormat="1" ht="18.95" customHeight="1" x14ac:dyDescent="0.25">
      <c r="A1" s="201" t="str">
        <f>ESF!A1</f>
        <v>Instituto Cultural de León</v>
      </c>
      <c r="B1" s="202"/>
      <c r="C1" s="203"/>
    </row>
    <row r="2" spans="1:3" s="61" customFormat="1" ht="18.95" customHeight="1" x14ac:dyDescent="0.25">
      <c r="A2" s="204" t="s">
        <v>483</v>
      </c>
      <c r="B2" s="205"/>
      <c r="C2" s="206"/>
    </row>
    <row r="3" spans="1:3" s="61" customFormat="1" ht="18.95" customHeight="1" x14ac:dyDescent="0.25">
      <c r="A3" s="204" t="str">
        <f>ESF!A3</f>
        <v>Correspondiente del 01 de enero al 31 de diciembre de 2021</v>
      </c>
      <c r="B3" s="205"/>
      <c r="C3" s="206"/>
    </row>
    <row r="4" spans="1:3" x14ac:dyDescent="0.2">
      <c r="A4" s="198" t="s">
        <v>478</v>
      </c>
      <c r="B4" s="199"/>
      <c r="C4" s="200"/>
    </row>
    <row r="5" spans="1:3" x14ac:dyDescent="0.2">
      <c r="A5" s="104" t="s">
        <v>529</v>
      </c>
      <c r="B5" s="74"/>
      <c r="C5" s="97">
        <v>79217171.859999999</v>
      </c>
    </row>
    <row r="6" spans="1:3" x14ac:dyDescent="0.2">
      <c r="A6" s="98"/>
      <c r="B6" s="77"/>
      <c r="C6" s="99"/>
    </row>
    <row r="7" spans="1:3" x14ac:dyDescent="0.2">
      <c r="A7" s="87" t="s">
        <v>530</v>
      </c>
      <c r="B7" s="100"/>
      <c r="C7" s="79">
        <f>SUM(C8:C28)</f>
        <v>207083.88</v>
      </c>
    </row>
    <row r="8" spans="1:3" x14ac:dyDescent="0.2">
      <c r="A8" s="105">
        <v>2.1</v>
      </c>
      <c r="B8" s="106" t="s">
        <v>358</v>
      </c>
      <c r="C8" s="107">
        <v>0</v>
      </c>
    </row>
    <row r="9" spans="1:3" x14ac:dyDescent="0.2">
      <c r="A9" s="105">
        <v>2.2000000000000002</v>
      </c>
      <c r="B9" s="106" t="s">
        <v>355</v>
      </c>
      <c r="C9" s="107">
        <v>0</v>
      </c>
    </row>
    <row r="10" spans="1:3" x14ac:dyDescent="0.2">
      <c r="A10" s="114">
        <v>2.2999999999999998</v>
      </c>
      <c r="B10" s="96" t="s">
        <v>224</v>
      </c>
      <c r="C10" s="107">
        <v>160726.67000000001</v>
      </c>
    </row>
    <row r="11" spans="1:3" x14ac:dyDescent="0.2">
      <c r="A11" s="114">
        <v>2.4</v>
      </c>
      <c r="B11" s="96" t="s">
        <v>225</v>
      </c>
      <c r="C11" s="107">
        <v>39202.9</v>
      </c>
    </row>
    <row r="12" spans="1:3" x14ac:dyDescent="0.2">
      <c r="A12" s="114">
        <v>2.5</v>
      </c>
      <c r="B12" s="96" t="s">
        <v>226</v>
      </c>
      <c r="C12" s="107">
        <v>0</v>
      </c>
    </row>
    <row r="13" spans="1:3" x14ac:dyDescent="0.2">
      <c r="A13" s="114">
        <v>2.6</v>
      </c>
      <c r="B13" s="96" t="s">
        <v>227</v>
      </c>
      <c r="C13" s="107">
        <v>0</v>
      </c>
    </row>
    <row r="14" spans="1:3" x14ac:dyDescent="0.2">
      <c r="A14" s="114">
        <v>2.7</v>
      </c>
      <c r="B14" s="96" t="s">
        <v>228</v>
      </c>
      <c r="C14" s="107">
        <v>0</v>
      </c>
    </row>
    <row r="15" spans="1:3" x14ac:dyDescent="0.2">
      <c r="A15" s="114">
        <v>2.8</v>
      </c>
      <c r="B15" s="96" t="s">
        <v>229</v>
      </c>
      <c r="C15" s="107">
        <v>7154.31</v>
      </c>
    </row>
    <row r="16" spans="1:3" x14ac:dyDescent="0.2">
      <c r="A16" s="114">
        <v>2.9</v>
      </c>
      <c r="B16" s="96" t="s">
        <v>231</v>
      </c>
      <c r="C16" s="107">
        <v>0</v>
      </c>
    </row>
    <row r="17" spans="1:3" x14ac:dyDescent="0.2">
      <c r="A17" s="114" t="s">
        <v>531</v>
      </c>
      <c r="B17" s="96" t="s">
        <v>532</v>
      </c>
      <c r="C17" s="107">
        <v>0</v>
      </c>
    </row>
    <row r="18" spans="1:3" x14ac:dyDescent="0.2">
      <c r="A18" s="114" t="s">
        <v>561</v>
      </c>
      <c r="B18" s="96" t="s">
        <v>233</v>
      </c>
      <c r="C18" s="107">
        <v>0</v>
      </c>
    </row>
    <row r="19" spans="1:3" x14ac:dyDescent="0.2">
      <c r="A19" s="114" t="s">
        <v>562</v>
      </c>
      <c r="B19" s="96" t="s">
        <v>533</v>
      </c>
      <c r="C19" s="107">
        <v>0</v>
      </c>
    </row>
    <row r="20" spans="1:3" x14ac:dyDescent="0.2">
      <c r="A20" s="114" t="s">
        <v>563</v>
      </c>
      <c r="B20" s="96" t="s">
        <v>534</v>
      </c>
      <c r="C20" s="107">
        <v>0</v>
      </c>
    </row>
    <row r="21" spans="1:3" x14ac:dyDescent="0.2">
      <c r="A21" s="114" t="s">
        <v>564</v>
      </c>
      <c r="B21" s="96" t="s">
        <v>535</v>
      </c>
      <c r="C21" s="107">
        <v>0</v>
      </c>
    </row>
    <row r="22" spans="1:3" x14ac:dyDescent="0.2">
      <c r="A22" s="114" t="s">
        <v>536</v>
      </c>
      <c r="B22" s="96" t="s">
        <v>537</v>
      </c>
      <c r="C22" s="107">
        <v>0</v>
      </c>
    </row>
    <row r="23" spans="1:3" x14ac:dyDescent="0.2">
      <c r="A23" s="114" t="s">
        <v>538</v>
      </c>
      <c r="B23" s="96" t="s">
        <v>539</v>
      </c>
      <c r="C23" s="107">
        <v>0</v>
      </c>
    </row>
    <row r="24" spans="1:3" x14ac:dyDescent="0.2">
      <c r="A24" s="114" t="s">
        <v>540</v>
      </c>
      <c r="B24" s="96" t="s">
        <v>541</v>
      </c>
      <c r="C24" s="107">
        <v>0</v>
      </c>
    </row>
    <row r="25" spans="1:3" x14ac:dyDescent="0.2">
      <c r="A25" s="114" t="s">
        <v>542</v>
      </c>
      <c r="B25" s="96" t="s">
        <v>543</v>
      </c>
      <c r="C25" s="107">
        <v>0</v>
      </c>
    </row>
    <row r="26" spans="1:3" x14ac:dyDescent="0.2">
      <c r="A26" s="114" t="s">
        <v>544</v>
      </c>
      <c r="B26" s="96" t="s">
        <v>545</v>
      </c>
      <c r="C26" s="107">
        <v>0</v>
      </c>
    </row>
    <row r="27" spans="1:3" x14ac:dyDescent="0.2">
      <c r="A27" s="114" t="s">
        <v>546</v>
      </c>
      <c r="B27" s="96" t="s">
        <v>547</v>
      </c>
      <c r="C27" s="107">
        <v>0</v>
      </c>
    </row>
    <row r="28" spans="1:3" x14ac:dyDescent="0.2">
      <c r="A28" s="114" t="s">
        <v>548</v>
      </c>
      <c r="B28" s="106" t="s">
        <v>549</v>
      </c>
      <c r="C28" s="107">
        <v>0</v>
      </c>
    </row>
    <row r="29" spans="1:3" x14ac:dyDescent="0.2">
      <c r="A29" s="115"/>
      <c r="B29" s="108"/>
      <c r="C29" s="109"/>
    </row>
    <row r="30" spans="1:3" x14ac:dyDescent="0.2">
      <c r="A30" s="110" t="s">
        <v>550</v>
      </c>
      <c r="B30" s="111"/>
      <c r="C30" s="112">
        <f>SUM(C31:C37)</f>
        <v>2061623.46</v>
      </c>
    </row>
    <row r="31" spans="1:3" x14ac:dyDescent="0.2">
      <c r="A31" s="114" t="s">
        <v>551</v>
      </c>
      <c r="B31" s="96" t="s">
        <v>427</v>
      </c>
      <c r="C31" s="107">
        <v>2061623.46</v>
      </c>
    </row>
    <row r="32" spans="1:3" x14ac:dyDescent="0.2">
      <c r="A32" s="114" t="s">
        <v>552</v>
      </c>
      <c r="B32" s="96" t="s">
        <v>80</v>
      </c>
      <c r="C32" s="107">
        <v>0</v>
      </c>
    </row>
    <row r="33" spans="1:3" x14ac:dyDescent="0.2">
      <c r="A33" s="114" t="s">
        <v>553</v>
      </c>
      <c r="B33" s="96" t="s">
        <v>437</v>
      </c>
      <c r="C33" s="107">
        <v>0</v>
      </c>
    </row>
    <row r="34" spans="1:3" x14ac:dyDescent="0.2">
      <c r="A34" s="114" t="s">
        <v>554</v>
      </c>
      <c r="B34" s="96" t="s">
        <v>555</v>
      </c>
      <c r="C34" s="107">
        <v>0</v>
      </c>
    </row>
    <row r="35" spans="1:3" x14ac:dyDescent="0.2">
      <c r="A35" s="114" t="s">
        <v>556</v>
      </c>
      <c r="B35" s="96" t="s">
        <v>557</v>
      </c>
      <c r="C35" s="107">
        <v>0</v>
      </c>
    </row>
    <row r="36" spans="1:3" x14ac:dyDescent="0.2">
      <c r="A36" s="114" t="s">
        <v>558</v>
      </c>
      <c r="B36" s="96" t="s">
        <v>445</v>
      </c>
      <c r="C36" s="107">
        <v>0</v>
      </c>
    </row>
    <row r="37" spans="1:3" x14ac:dyDescent="0.2">
      <c r="A37" s="114" t="s">
        <v>559</v>
      </c>
      <c r="B37" s="106" t="s">
        <v>560</v>
      </c>
      <c r="C37" s="113">
        <v>0</v>
      </c>
    </row>
    <row r="38" spans="1:3" x14ac:dyDescent="0.2">
      <c r="A38" s="98"/>
      <c r="B38" s="101"/>
      <c r="C38" s="102"/>
    </row>
    <row r="39" spans="1:3" x14ac:dyDescent="0.2">
      <c r="A39" s="103" t="s">
        <v>84</v>
      </c>
      <c r="B39" s="74"/>
      <c r="C39" s="75">
        <f>C5-C7+C30</f>
        <v>81071711.439999998</v>
      </c>
    </row>
    <row r="41" spans="1:3" x14ac:dyDescent="0.2">
      <c r="B41" s="42" t="s">
        <v>647</v>
      </c>
    </row>
    <row r="50" spans="1:5" s="42" customFormat="1" ht="57.75" customHeight="1" x14ac:dyDescent="0.2">
      <c r="A50" s="184" t="s">
        <v>1467</v>
      </c>
      <c r="B50" s="184"/>
      <c r="C50" s="179" t="s">
        <v>1141</v>
      </c>
      <c r="D50" s="181"/>
      <c r="E50" s="181"/>
    </row>
  </sheetData>
  <mergeCells count="5">
    <mergeCell ref="A1:C1"/>
    <mergeCell ref="A2:C2"/>
    <mergeCell ref="A3:C3"/>
    <mergeCell ref="A4:C4"/>
    <mergeCell ref="A50:B50"/>
  </mergeCells>
  <printOptions horizontalCentered="1" verticalCentered="1"/>
  <pageMargins left="1.299212598425197" right="0.70866141732283472" top="0.74803149606299213" bottom="0.74803149606299213" header="0.31496062992125984" footer="0.31496062992125984"/>
  <pageSetup scale="74" orientation="portrait" horizontalDpi="4294967293" verticalDpi="4294967293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4"/>
  <sheetViews>
    <sheetView workbookViewId="0">
      <selection activeCell="D43" sqref="D43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91" t="str">
        <f>'Notas a los Edos Financieros'!A1</f>
        <v>Instituto Cultural de León</v>
      </c>
      <c r="B1" s="207"/>
      <c r="C1" s="207"/>
      <c r="D1" s="207"/>
      <c r="E1" s="207"/>
      <c r="F1" s="207"/>
      <c r="G1" s="49" t="s">
        <v>179</v>
      </c>
      <c r="H1" s="50">
        <f>'Notas a los Edos Financieros'!D1</f>
        <v>2021</v>
      </c>
    </row>
    <row r="2" spans="1:10" ht="18.95" customHeight="1" x14ac:dyDescent="0.2">
      <c r="A2" s="191" t="s">
        <v>484</v>
      </c>
      <c r="B2" s="207"/>
      <c r="C2" s="207"/>
      <c r="D2" s="207"/>
      <c r="E2" s="207"/>
      <c r="F2" s="207"/>
      <c r="G2" s="49" t="s">
        <v>181</v>
      </c>
      <c r="H2" s="50" t="str">
        <f>'Notas a los Edos Financieros'!D2</f>
        <v>Anual</v>
      </c>
    </row>
    <row r="3" spans="1:10" ht="18.95" customHeight="1" x14ac:dyDescent="0.2">
      <c r="A3" s="191" t="str">
        <f>'Notas a los Edos Financieros'!A3</f>
        <v>Correspondiente del 01 de enero al 31 de diciembre de 2021</v>
      </c>
      <c r="B3" s="207"/>
      <c r="C3" s="207"/>
      <c r="D3" s="207"/>
      <c r="E3" s="207"/>
      <c r="F3" s="207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3" t="s">
        <v>146</v>
      </c>
      <c r="B7" s="133" t="s">
        <v>479</v>
      </c>
      <c r="C7" s="132" t="s">
        <v>163</v>
      </c>
      <c r="D7" s="132" t="s">
        <v>480</v>
      </c>
      <c r="E7" s="132" t="s">
        <v>481</v>
      </c>
      <c r="F7" s="132" t="s">
        <v>162</v>
      </c>
      <c r="G7" s="132" t="s">
        <v>124</v>
      </c>
      <c r="H7" s="132" t="s">
        <v>165</v>
      </c>
      <c r="I7" s="132" t="s">
        <v>166</v>
      </c>
      <c r="J7" s="132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175" t="s">
        <v>1493</v>
      </c>
      <c r="E36" s="175" t="s">
        <v>1492</v>
      </c>
      <c r="F36" s="175" t="s">
        <v>1493</v>
      </c>
    </row>
    <row r="37" spans="1:6" x14ac:dyDescent="0.2">
      <c r="A37" s="51">
        <v>8120</v>
      </c>
      <c r="B37" s="51" t="s">
        <v>95</v>
      </c>
      <c r="C37" s="56">
        <v>0</v>
      </c>
      <c r="D37" s="175" t="s">
        <v>1494</v>
      </c>
      <c r="E37" s="175" t="s">
        <v>1495</v>
      </c>
      <c r="F37" s="175">
        <v>1561612.57</v>
      </c>
    </row>
    <row r="38" spans="1:6" x14ac:dyDescent="0.2">
      <c r="A38" s="51">
        <v>8130</v>
      </c>
      <c r="B38" s="51" t="s">
        <v>94</v>
      </c>
      <c r="C38" s="56">
        <v>0</v>
      </c>
      <c r="D38" s="175">
        <v>17740166.219999999</v>
      </c>
      <c r="E38" s="175">
        <v>4878739.2</v>
      </c>
      <c r="F38" s="175">
        <v>-12861426.52</v>
      </c>
    </row>
    <row r="39" spans="1:6" x14ac:dyDescent="0.2">
      <c r="A39" s="51">
        <v>8140</v>
      </c>
      <c r="B39" s="51" t="s">
        <v>93</v>
      </c>
      <c r="C39" s="56">
        <v>0</v>
      </c>
      <c r="D39" s="175" t="s">
        <v>1496</v>
      </c>
      <c r="E39" s="175" t="s">
        <v>1497</v>
      </c>
      <c r="F39" s="175">
        <v>18813.3</v>
      </c>
    </row>
    <row r="40" spans="1:6" x14ac:dyDescent="0.2">
      <c r="A40" s="51">
        <v>8150</v>
      </c>
      <c r="B40" s="51" t="s">
        <v>92</v>
      </c>
      <c r="C40" s="56">
        <v>0</v>
      </c>
      <c r="D40" s="175" t="s">
        <v>1492</v>
      </c>
      <c r="E40" s="175">
        <v>79349006.650000006</v>
      </c>
      <c r="F40" s="175">
        <v>79349006.650000006</v>
      </c>
    </row>
    <row r="41" spans="1:6" x14ac:dyDescent="0.2">
      <c r="A41" s="51">
        <v>8210</v>
      </c>
      <c r="B41" s="51" t="s">
        <v>91</v>
      </c>
      <c r="C41" s="56">
        <v>0</v>
      </c>
      <c r="D41" s="175" t="s">
        <v>1492</v>
      </c>
      <c r="E41" s="175">
        <v>68068006</v>
      </c>
      <c r="F41" s="175">
        <v>68068006</v>
      </c>
    </row>
    <row r="42" spans="1:6" x14ac:dyDescent="0.2">
      <c r="A42" s="51">
        <v>8220</v>
      </c>
      <c r="B42" s="51" t="s">
        <v>90</v>
      </c>
      <c r="C42" s="56">
        <v>0</v>
      </c>
      <c r="D42" s="175">
        <v>197611018.02000001</v>
      </c>
      <c r="E42" s="175">
        <v>195898757.36000001</v>
      </c>
      <c r="F42" s="175">
        <v>1712260.66</v>
      </c>
    </row>
    <row r="43" spans="1:6" x14ac:dyDescent="0.2">
      <c r="A43" s="51">
        <v>8230</v>
      </c>
      <c r="B43" s="51" t="s">
        <v>89</v>
      </c>
      <c r="C43" s="56">
        <v>0</v>
      </c>
      <c r="D43" s="175">
        <v>116681585.5</v>
      </c>
      <c r="E43" s="175">
        <v>129543012.02</v>
      </c>
      <c r="F43" s="175">
        <v>12861426.52</v>
      </c>
    </row>
    <row r="44" spans="1:6" x14ac:dyDescent="0.2">
      <c r="A44" s="51">
        <v>8240</v>
      </c>
      <c r="B44" s="51" t="s">
        <v>88</v>
      </c>
      <c r="C44" s="56">
        <v>0</v>
      </c>
      <c r="D44" s="175">
        <v>79217171.859999999</v>
      </c>
      <c r="E44" s="175">
        <v>79217171.859999999</v>
      </c>
      <c r="F44" s="175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175">
        <v>79217171.859999999</v>
      </c>
      <c r="E45" s="175">
        <v>78737365.170000002</v>
      </c>
      <c r="F45" s="175">
        <v>479806.69</v>
      </c>
    </row>
    <row r="46" spans="1:6" x14ac:dyDescent="0.2">
      <c r="A46" s="51">
        <v>8260</v>
      </c>
      <c r="B46" s="51" t="s">
        <v>86</v>
      </c>
      <c r="C46" s="56">
        <v>0</v>
      </c>
      <c r="D46" s="175">
        <v>78737365.170000002</v>
      </c>
      <c r="E46" s="175">
        <v>78737365.170000002</v>
      </c>
      <c r="F46" s="175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175">
        <v>78737365.170000002</v>
      </c>
      <c r="E47" s="175">
        <v>0</v>
      </c>
      <c r="F47" s="175">
        <v>78737365.170000002</v>
      </c>
    </row>
    <row r="48" spans="1:6" x14ac:dyDescent="0.2">
      <c r="A48" s="137"/>
    </row>
    <row r="49" spans="1:5" x14ac:dyDescent="0.2">
      <c r="A49" s="137"/>
      <c r="B49" s="42" t="s">
        <v>647</v>
      </c>
    </row>
    <row r="54" spans="1:5" s="42" customFormat="1" ht="57.75" customHeight="1" x14ac:dyDescent="0.2">
      <c r="A54" s="184" t="s">
        <v>1467</v>
      </c>
      <c r="B54" s="184"/>
      <c r="C54" s="184" t="s">
        <v>1141</v>
      </c>
      <c r="D54" s="184"/>
      <c r="E54" s="184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54:B54"/>
    <mergeCell ref="C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5" t="s">
        <v>50</v>
      </c>
      <c r="C1" s="126"/>
      <c r="D1" s="126"/>
      <c r="E1" s="127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208" t="s">
        <v>34</v>
      </c>
      <c r="B5" s="208"/>
      <c r="C5" s="208"/>
      <c r="D5" s="208"/>
      <c r="E5" s="20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0" t="s">
        <v>589</v>
      </c>
      <c r="B10" s="209" t="s">
        <v>36</v>
      </c>
      <c r="C10" s="209"/>
      <c r="D10" s="209"/>
      <c r="E10" s="209"/>
    </row>
    <row r="11" spans="1:8" s="6" customFormat="1" ht="12.95" customHeight="1" x14ac:dyDescent="0.2">
      <c r="A11" s="121" t="s">
        <v>590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1" t="s">
        <v>591</v>
      </c>
      <c r="B12" s="209" t="s">
        <v>38</v>
      </c>
      <c r="C12" s="209"/>
      <c r="D12" s="209"/>
      <c r="E12" s="209"/>
    </row>
    <row r="13" spans="1:8" s="6" customFormat="1" ht="26.1" customHeight="1" x14ac:dyDescent="0.2">
      <c r="A13" s="121" t="s">
        <v>592</v>
      </c>
      <c r="B13" s="209" t="s">
        <v>39</v>
      </c>
      <c r="C13" s="209"/>
      <c r="D13" s="209"/>
      <c r="E13" s="20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0" t="s">
        <v>593</v>
      </c>
      <c r="B15" s="9" t="s">
        <v>40</v>
      </c>
    </row>
    <row r="16" spans="1:8" s="6" customFormat="1" ht="12.95" customHeight="1" x14ac:dyDescent="0.2">
      <c r="A16" s="121" t="s">
        <v>588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2" t="s">
        <v>586</v>
      </c>
    </row>
    <row r="20" spans="1:4" s="6" customFormat="1" ht="12.95" customHeight="1" x14ac:dyDescent="0.2">
      <c r="A20" s="122" t="s">
        <v>587</v>
      </c>
    </row>
    <row r="21" spans="1:4" s="6" customFormat="1" x14ac:dyDescent="0.2">
      <c r="A21" s="8"/>
    </row>
    <row r="22" spans="1:4" s="6" customFormat="1" x14ac:dyDescent="0.2">
      <c r="A22" s="8" t="s">
        <v>605</v>
      </c>
      <c r="B22" s="8"/>
      <c r="C22" s="8"/>
      <c r="D22" s="8"/>
    </row>
    <row r="23" spans="1:4" s="6" customFormat="1" x14ac:dyDescent="0.2">
      <c r="A23" s="8" t="s">
        <v>512</v>
      </c>
      <c r="B23" s="8"/>
      <c r="C23" s="8"/>
      <c r="D23" s="8"/>
    </row>
    <row r="24" spans="1:4" s="6" customFormat="1" x14ac:dyDescent="0.2">
      <c r="A24" s="8" t="s">
        <v>513</v>
      </c>
      <c r="B24" s="8"/>
      <c r="C24" s="8"/>
      <c r="D24" s="8"/>
    </row>
    <row r="25" spans="1:4" s="6" customFormat="1" x14ac:dyDescent="0.2">
      <c r="A25" s="8" t="s">
        <v>514</v>
      </c>
      <c r="B25" s="8"/>
      <c r="C25" s="8"/>
      <c r="D25" s="8"/>
    </row>
    <row r="26" spans="1:4" s="6" customFormat="1" x14ac:dyDescent="0.2">
      <c r="A26" s="8" t="s">
        <v>515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4" t="s">
        <v>606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429"/>
  <sheetViews>
    <sheetView zoomScaleNormal="100" workbookViewId="0">
      <selection activeCell="H21" sqref="H21"/>
    </sheetView>
  </sheetViews>
  <sheetFormatPr baseColWidth="10" defaultColWidth="9.140625" defaultRowHeight="11.25" x14ac:dyDescent="0.2"/>
  <cols>
    <col min="1" max="1" width="22.85546875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7" width="16.7109375" style="42" customWidth="1"/>
    <col min="8" max="8" width="32.140625" style="42" customWidth="1"/>
    <col min="9" max="11" width="10" style="42" bestFit="1" customWidth="1"/>
    <col min="12" max="16384" width="9.140625" style="42"/>
  </cols>
  <sheetData>
    <row r="1" spans="1:8" s="38" customFormat="1" x14ac:dyDescent="0.25">
      <c r="A1" s="189" t="str">
        <f>'Notas a los Edos Financieros'!A1</f>
        <v>Instituto Cultural de León</v>
      </c>
      <c r="B1" s="190"/>
      <c r="C1" s="190"/>
      <c r="D1" s="190"/>
      <c r="E1" s="190"/>
      <c r="F1" s="190"/>
      <c r="G1" s="36" t="s">
        <v>179</v>
      </c>
      <c r="H1" s="47">
        <f>'Notas a los Edos Financieros'!D1</f>
        <v>2021</v>
      </c>
    </row>
    <row r="2" spans="1:8" s="38" customFormat="1" x14ac:dyDescent="0.25">
      <c r="A2" s="189" t="s">
        <v>180</v>
      </c>
      <c r="B2" s="190"/>
      <c r="C2" s="190"/>
      <c r="D2" s="190"/>
      <c r="E2" s="190"/>
      <c r="F2" s="190"/>
      <c r="G2" s="36" t="s">
        <v>181</v>
      </c>
      <c r="H2" s="47" t="str">
        <f>'Notas a los Edos Financieros'!D2</f>
        <v>Anual</v>
      </c>
    </row>
    <row r="3" spans="1:8" s="38" customFormat="1" x14ac:dyDescent="0.25">
      <c r="A3" s="189" t="str">
        <f>'Notas a los Edos Financieros'!A3</f>
        <v>Correspondiente del 01 de enero al 31 de diciembre de 2021</v>
      </c>
      <c r="B3" s="190"/>
      <c r="C3" s="190"/>
      <c r="D3" s="190"/>
      <c r="E3" s="190"/>
      <c r="F3" s="190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573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574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158">
        <v>1122</v>
      </c>
      <c r="B15" s="159" t="s">
        <v>188</v>
      </c>
      <c r="C15" s="160">
        <f>SUM(C16:C27)</f>
        <v>102021.67000000001</v>
      </c>
      <c r="D15" s="160">
        <f t="shared" ref="D15:G15" si="0">SUM(D16:D26)</f>
        <v>115979.37</v>
      </c>
      <c r="E15" s="160">
        <f t="shared" si="0"/>
        <v>148798.54</v>
      </c>
      <c r="F15" s="160">
        <f t="shared" si="0"/>
        <v>109450.04000000001</v>
      </c>
      <c r="G15" s="160">
        <f t="shared" si="0"/>
        <v>170631.13</v>
      </c>
    </row>
    <row r="16" spans="1:8" x14ac:dyDescent="0.2">
      <c r="A16" s="152" t="s">
        <v>650</v>
      </c>
      <c r="B16" s="152" t="s">
        <v>662</v>
      </c>
      <c r="C16" s="151">
        <v>10028.200000000001</v>
      </c>
      <c r="D16" s="151">
        <v>10028.200000000001</v>
      </c>
      <c r="E16" s="151">
        <v>20352.2</v>
      </c>
      <c r="F16" s="156">
        <v>10028.200000000001</v>
      </c>
      <c r="G16" s="156">
        <v>18070.439999999999</v>
      </c>
      <c r="H16" s="42" t="s">
        <v>663</v>
      </c>
    </row>
    <row r="17" spans="1:8" x14ac:dyDescent="0.2">
      <c r="A17" s="152" t="s">
        <v>664</v>
      </c>
      <c r="B17" s="152" t="s">
        <v>665</v>
      </c>
      <c r="C17" s="151">
        <v>0</v>
      </c>
      <c r="D17" s="151">
        <v>0</v>
      </c>
      <c r="E17" s="151">
        <v>0</v>
      </c>
      <c r="F17" s="151">
        <v>0</v>
      </c>
      <c r="G17" s="156">
        <v>58534.32</v>
      </c>
    </row>
    <row r="18" spans="1:8" x14ac:dyDescent="0.2">
      <c r="A18" s="152" t="s">
        <v>651</v>
      </c>
      <c r="B18" s="152" t="s">
        <v>666</v>
      </c>
      <c r="C18" s="151">
        <v>7192</v>
      </c>
      <c r="D18" s="151">
        <v>7192</v>
      </c>
      <c r="E18" s="151">
        <v>0</v>
      </c>
      <c r="F18" s="151">
        <v>0</v>
      </c>
      <c r="G18" s="156">
        <v>0</v>
      </c>
      <c r="H18" s="42" t="s">
        <v>663</v>
      </c>
    </row>
    <row r="19" spans="1:8" x14ac:dyDescent="0.2">
      <c r="A19" s="154" t="s">
        <v>654</v>
      </c>
      <c r="B19" s="154" t="s">
        <v>655</v>
      </c>
      <c r="C19" s="151">
        <v>5800</v>
      </c>
      <c r="D19" s="151">
        <v>10440</v>
      </c>
      <c r="E19" s="151">
        <v>0</v>
      </c>
      <c r="F19" s="151">
        <v>0</v>
      </c>
      <c r="G19" s="156">
        <v>0</v>
      </c>
      <c r="H19" s="42" t="s">
        <v>663</v>
      </c>
    </row>
    <row r="20" spans="1:8" x14ac:dyDescent="0.2">
      <c r="A20" s="154" t="s">
        <v>652</v>
      </c>
      <c r="B20" s="154" t="s">
        <v>653</v>
      </c>
      <c r="C20" s="151">
        <v>6313.3</v>
      </c>
      <c r="D20" s="151">
        <v>0</v>
      </c>
      <c r="E20" s="151">
        <v>0</v>
      </c>
      <c r="F20" s="156">
        <v>0</v>
      </c>
      <c r="G20" s="156">
        <v>0</v>
      </c>
      <c r="H20" s="42" t="s">
        <v>663</v>
      </c>
    </row>
    <row r="21" spans="1:8" x14ac:dyDescent="0.2">
      <c r="A21" s="154" t="s">
        <v>656</v>
      </c>
      <c r="B21" s="154" t="s">
        <v>667</v>
      </c>
      <c r="C21" s="151">
        <v>0</v>
      </c>
      <c r="D21" s="151">
        <v>0</v>
      </c>
      <c r="E21" s="151">
        <v>0</v>
      </c>
      <c r="F21" s="151">
        <v>0</v>
      </c>
      <c r="G21" s="156">
        <v>5707.2</v>
      </c>
    </row>
    <row r="22" spans="1:8" ht="22.5" x14ac:dyDescent="0.2">
      <c r="A22" s="154" t="s">
        <v>657</v>
      </c>
      <c r="B22" s="154" t="s">
        <v>668</v>
      </c>
      <c r="C22" s="151">
        <v>12188.16</v>
      </c>
      <c r="D22" s="151">
        <v>36519.160000000003</v>
      </c>
      <c r="E22" s="151">
        <v>36519.160000000003</v>
      </c>
      <c r="F22" s="156">
        <v>36519.160000000003</v>
      </c>
      <c r="G22" s="151">
        <v>36519.160000000003</v>
      </c>
      <c r="H22" s="155" t="s">
        <v>669</v>
      </c>
    </row>
    <row r="23" spans="1:8" x14ac:dyDescent="0.2">
      <c r="A23" s="154" t="s">
        <v>658</v>
      </c>
      <c r="B23" s="154" t="s">
        <v>659</v>
      </c>
      <c r="C23" s="151">
        <v>0</v>
      </c>
      <c r="D23" s="151">
        <v>0</v>
      </c>
      <c r="E23" s="151">
        <v>11435.76</v>
      </c>
      <c r="F23" s="156">
        <v>11102.67</v>
      </c>
      <c r="G23" s="156">
        <v>0</v>
      </c>
    </row>
    <row r="24" spans="1:8" x14ac:dyDescent="0.2">
      <c r="A24" s="154" t="s">
        <v>670</v>
      </c>
      <c r="B24" s="154" t="s">
        <v>671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</row>
    <row r="25" spans="1:8" ht="22.5" x14ac:dyDescent="0.2">
      <c r="A25" s="154" t="s">
        <v>660</v>
      </c>
      <c r="B25" s="154" t="s">
        <v>661</v>
      </c>
      <c r="C25" s="151">
        <v>51800.01</v>
      </c>
      <c r="D25" s="151">
        <v>51800.01</v>
      </c>
      <c r="E25" s="151">
        <v>51800.01</v>
      </c>
      <c r="F25" s="156">
        <v>51800.01</v>
      </c>
      <c r="G25" s="156">
        <v>51800.01</v>
      </c>
      <c r="H25" s="155" t="s">
        <v>669</v>
      </c>
    </row>
    <row r="26" spans="1:8" x14ac:dyDescent="0.2">
      <c r="A26" s="154" t="s">
        <v>672</v>
      </c>
      <c r="B26" s="154" t="s">
        <v>673</v>
      </c>
      <c r="C26" s="151">
        <v>0</v>
      </c>
      <c r="D26" s="151">
        <v>0</v>
      </c>
      <c r="E26" s="157">
        <v>28691.41</v>
      </c>
      <c r="F26" s="151">
        <v>0</v>
      </c>
      <c r="G26" s="151">
        <v>0</v>
      </c>
    </row>
    <row r="27" spans="1:8" x14ac:dyDescent="0.2">
      <c r="A27" s="154" t="s">
        <v>1411</v>
      </c>
      <c r="B27" s="154" t="s">
        <v>1412</v>
      </c>
      <c r="C27" s="151">
        <v>8700</v>
      </c>
      <c r="D27" s="151">
        <v>0</v>
      </c>
      <c r="E27" s="157">
        <v>0</v>
      </c>
      <c r="F27" s="151">
        <v>0</v>
      </c>
      <c r="G27" s="151">
        <v>0</v>
      </c>
      <c r="H27" s="42" t="s">
        <v>663</v>
      </c>
    </row>
    <row r="28" spans="1:8" x14ac:dyDescent="0.2">
      <c r="A28" s="158">
        <v>1124</v>
      </c>
      <c r="B28" s="159" t="s">
        <v>189</v>
      </c>
      <c r="C28" s="160">
        <f>SUM(C29:C30)</f>
        <v>3858107.78</v>
      </c>
      <c r="D28" s="160">
        <f t="shared" ref="D28:G28" si="1">SUM(D29:D30)</f>
        <v>3861726.08</v>
      </c>
      <c r="E28" s="160">
        <f t="shared" si="1"/>
        <v>4053002.8800000004</v>
      </c>
      <c r="F28" s="160">
        <f t="shared" si="1"/>
        <v>4735978.8600000003</v>
      </c>
      <c r="G28" s="160">
        <f t="shared" si="1"/>
        <v>4113324.21</v>
      </c>
      <c r="H28" s="159"/>
    </row>
    <row r="29" spans="1:8" x14ac:dyDescent="0.2">
      <c r="A29" s="150" t="s">
        <v>674</v>
      </c>
      <c r="B29" s="42" t="s">
        <v>675</v>
      </c>
      <c r="C29" s="151">
        <v>3797811.48</v>
      </c>
      <c r="D29" s="151">
        <v>3813527.67</v>
      </c>
      <c r="E29" s="151">
        <v>3960309.95</v>
      </c>
      <c r="F29" s="151">
        <v>4550194.13</v>
      </c>
      <c r="G29" s="151">
        <v>3988429.12</v>
      </c>
      <c r="H29" s="42" t="s">
        <v>678</v>
      </c>
    </row>
    <row r="30" spans="1:8" x14ac:dyDescent="0.2">
      <c r="A30" s="150" t="s">
        <v>676</v>
      </c>
      <c r="B30" s="42" t="s">
        <v>677</v>
      </c>
      <c r="C30" s="151">
        <v>60296.3</v>
      </c>
      <c r="D30" s="151">
        <v>48198.41</v>
      </c>
      <c r="E30" s="151">
        <v>92692.93</v>
      </c>
      <c r="F30" s="151">
        <v>185784.73</v>
      </c>
      <c r="G30" s="151">
        <v>124895.09</v>
      </c>
      <c r="H30" s="42" t="s">
        <v>678</v>
      </c>
    </row>
    <row r="32" spans="1:8" x14ac:dyDescent="0.2">
      <c r="A32" s="41" t="s">
        <v>575</v>
      </c>
      <c r="B32" s="41"/>
      <c r="C32" s="41"/>
      <c r="D32" s="41"/>
      <c r="E32" s="41"/>
      <c r="F32" s="41"/>
      <c r="G32" s="41"/>
      <c r="H32" s="41"/>
    </row>
    <row r="33" spans="1:8" x14ac:dyDescent="0.2">
      <c r="A33" s="43" t="s">
        <v>146</v>
      </c>
      <c r="B33" s="43" t="s">
        <v>143</v>
      </c>
      <c r="C33" s="43" t="s">
        <v>144</v>
      </c>
      <c r="D33" s="43" t="s">
        <v>190</v>
      </c>
      <c r="E33" s="43" t="s">
        <v>191</v>
      </c>
      <c r="F33" s="43" t="s">
        <v>192</v>
      </c>
      <c r="G33" s="43" t="s">
        <v>193</v>
      </c>
      <c r="H33" s="43" t="s">
        <v>194</v>
      </c>
    </row>
    <row r="34" spans="1:8" x14ac:dyDescent="0.2">
      <c r="A34" s="44">
        <v>1123</v>
      </c>
      <c r="B34" s="42" t="s">
        <v>195</v>
      </c>
      <c r="C34" s="162">
        <f>SUM(C35:C101)</f>
        <v>726197.84000000032</v>
      </c>
      <c r="D34" s="162">
        <f>SUM(D35:D101)</f>
        <v>115932.24</v>
      </c>
      <c r="E34" s="162">
        <f>SUM(E35:E101)</f>
        <v>0</v>
      </c>
      <c r="F34" s="162">
        <f>SUM(F35:F101)</f>
        <v>610265.59999999998</v>
      </c>
      <c r="G34" s="162">
        <f>SUM(G35:G101)</f>
        <v>0</v>
      </c>
    </row>
    <row r="35" spans="1:8" ht="22.5" x14ac:dyDescent="0.2">
      <c r="A35" s="150" t="s">
        <v>679</v>
      </c>
      <c r="B35" s="42" t="s">
        <v>680</v>
      </c>
      <c r="C35" s="151">
        <v>610265.59999999998</v>
      </c>
      <c r="D35" s="151">
        <v>0</v>
      </c>
      <c r="E35" s="46"/>
      <c r="F35" s="151">
        <v>610265.59999999998</v>
      </c>
      <c r="G35" s="46"/>
      <c r="H35" s="182" t="s">
        <v>1466</v>
      </c>
    </row>
    <row r="36" spans="1:8" x14ac:dyDescent="0.2">
      <c r="A36" s="150" t="s">
        <v>681</v>
      </c>
      <c r="B36" s="42" t="s">
        <v>682</v>
      </c>
      <c r="C36" s="151">
        <v>1419</v>
      </c>
      <c r="D36" s="151">
        <v>1419</v>
      </c>
      <c r="E36" s="46"/>
      <c r="F36" s="46">
        <v>0</v>
      </c>
      <c r="G36" s="46"/>
      <c r="H36" s="161" t="s">
        <v>819</v>
      </c>
    </row>
    <row r="37" spans="1:8" x14ac:dyDescent="0.2">
      <c r="A37" s="150" t="s">
        <v>683</v>
      </c>
      <c r="B37" s="42" t="s">
        <v>684</v>
      </c>
      <c r="C37" s="151">
        <v>4332.57</v>
      </c>
      <c r="D37" s="151">
        <v>4332.57</v>
      </c>
      <c r="E37" s="46"/>
      <c r="F37" s="46">
        <v>0</v>
      </c>
      <c r="G37" s="46"/>
      <c r="H37" s="161" t="s">
        <v>819</v>
      </c>
    </row>
    <row r="38" spans="1:8" x14ac:dyDescent="0.2">
      <c r="A38" s="150" t="s">
        <v>685</v>
      </c>
      <c r="B38" s="42" t="s">
        <v>686</v>
      </c>
      <c r="C38" s="151">
        <v>6790.79</v>
      </c>
      <c r="D38" s="151">
        <v>6790.79</v>
      </c>
      <c r="E38" s="46"/>
      <c r="F38" s="46">
        <v>0</v>
      </c>
      <c r="G38" s="46"/>
      <c r="H38" s="161" t="s">
        <v>819</v>
      </c>
    </row>
    <row r="39" spans="1:8" x14ac:dyDescent="0.2">
      <c r="A39" s="150" t="s">
        <v>1413</v>
      </c>
      <c r="B39" s="42" t="s">
        <v>1414</v>
      </c>
      <c r="C39" s="151">
        <v>17.03</v>
      </c>
      <c r="D39" s="151">
        <v>17.03</v>
      </c>
      <c r="E39" s="46"/>
      <c r="F39" s="46">
        <v>0</v>
      </c>
      <c r="G39" s="46"/>
      <c r="H39" s="161" t="s">
        <v>819</v>
      </c>
    </row>
    <row r="40" spans="1:8" x14ac:dyDescent="0.2">
      <c r="A40" s="150" t="s">
        <v>687</v>
      </c>
      <c r="B40" s="42" t="s">
        <v>688</v>
      </c>
      <c r="C40" s="151">
        <v>2100</v>
      </c>
      <c r="D40" s="151">
        <v>2100</v>
      </c>
      <c r="E40" s="46"/>
      <c r="F40" s="46">
        <v>0</v>
      </c>
      <c r="G40" s="46"/>
      <c r="H40" s="161" t="s">
        <v>819</v>
      </c>
    </row>
    <row r="41" spans="1:8" x14ac:dyDescent="0.2">
      <c r="A41" s="150" t="s">
        <v>689</v>
      </c>
      <c r="B41" s="42" t="s">
        <v>690</v>
      </c>
      <c r="C41" s="151">
        <v>292.19</v>
      </c>
      <c r="D41" s="151">
        <v>292.19</v>
      </c>
      <c r="E41" s="46"/>
      <c r="F41" s="46">
        <v>0</v>
      </c>
      <c r="G41" s="46"/>
      <c r="H41" s="161" t="s">
        <v>819</v>
      </c>
    </row>
    <row r="42" spans="1:8" x14ac:dyDescent="0.2">
      <c r="A42" s="150" t="s">
        <v>691</v>
      </c>
      <c r="B42" s="42" t="s">
        <v>692</v>
      </c>
      <c r="C42" s="151">
        <v>291</v>
      </c>
      <c r="D42" s="151">
        <v>291</v>
      </c>
      <c r="E42" s="46"/>
      <c r="F42" s="46">
        <v>0</v>
      </c>
      <c r="G42" s="46"/>
      <c r="H42" s="161" t="s">
        <v>819</v>
      </c>
    </row>
    <row r="43" spans="1:8" x14ac:dyDescent="0.2">
      <c r="A43" s="150" t="s">
        <v>693</v>
      </c>
      <c r="B43" s="42" t="s">
        <v>694</v>
      </c>
      <c r="C43" s="151">
        <v>3302.77</v>
      </c>
      <c r="D43" s="151">
        <v>3302.77</v>
      </c>
      <c r="E43" s="46"/>
      <c r="F43" s="46">
        <v>0</v>
      </c>
      <c r="G43" s="46"/>
      <c r="H43" s="161" t="s">
        <v>819</v>
      </c>
    </row>
    <row r="44" spans="1:8" x14ac:dyDescent="0.2">
      <c r="A44" s="150" t="s">
        <v>696</v>
      </c>
      <c r="B44" s="42" t="s">
        <v>697</v>
      </c>
      <c r="C44" s="151">
        <v>1768.75</v>
      </c>
      <c r="D44" s="151">
        <v>1768.75</v>
      </c>
      <c r="E44" s="46"/>
      <c r="F44" s="46">
        <v>0</v>
      </c>
      <c r="G44" s="46"/>
      <c r="H44" s="161" t="s">
        <v>819</v>
      </c>
    </row>
    <row r="45" spans="1:8" x14ac:dyDescent="0.2">
      <c r="A45" s="150" t="s">
        <v>698</v>
      </c>
      <c r="B45" s="42" t="s">
        <v>699</v>
      </c>
      <c r="C45" s="151">
        <v>46.11</v>
      </c>
      <c r="D45" s="151">
        <v>46.11</v>
      </c>
      <c r="E45" s="46"/>
      <c r="F45" s="46">
        <v>0</v>
      </c>
      <c r="G45" s="46"/>
      <c r="H45" s="161" t="s">
        <v>819</v>
      </c>
    </row>
    <row r="46" spans="1:8" x14ac:dyDescent="0.2">
      <c r="A46" s="150" t="s">
        <v>700</v>
      </c>
      <c r="B46" s="42" t="s">
        <v>701</v>
      </c>
      <c r="C46" s="151">
        <v>100</v>
      </c>
      <c r="D46" s="151">
        <v>100</v>
      </c>
      <c r="E46" s="46"/>
      <c r="F46" s="46">
        <v>0</v>
      </c>
      <c r="G46" s="46"/>
      <c r="H46" s="161" t="s">
        <v>819</v>
      </c>
    </row>
    <row r="47" spans="1:8" x14ac:dyDescent="0.2">
      <c r="A47" s="150" t="s">
        <v>1415</v>
      </c>
      <c r="B47" s="42" t="s">
        <v>1416</v>
      </c>
      <c r="C47" s="151">
        <v>1762.99</v>
      </c>
      <c r="D47" s="151">
        <v>1762.99</v>
      </c>
      <c r="E47" s="46"/>
      <c r="F47" s="46">
        <v>0</v>
      </c>
      <c r="G47" s="46"/>
      <c r="H47" s="161" t="s">
        <v>819</v>
      </c>
    </row>
    <row r="48" spans="1:8" x14ac:dyDescent="0.2">
      <c r="A48" s="150" t="s">
        <v>702</v>
      </c>
      <c r="B48" s="42" t="s">
        <v>703</v>
      </c>
      <c r="C48" s="151">
        <v>5739.17</v>
      </c>
      <c r="D48" s="151">
        <v>5739.17</v>
      </c>
      <c r="E48" s="46"/>
      <c r="F48" s="46">
        <v>0</v>
      </c>
      <c r="G48" s="46"/>
      <c r="H48" s="161" t="s">
        <v>819</v>
      </c>
    </row>
    <row r="49" spans="1:8" x14ac:dyDescent="0.2">
      <c r="A49" s="150" t="s">
        <v>704</v>
      </c>
      <c r="B49" s="42" t="s">
        <v>705</v>
      </c>
      <c r="C49" s="151">
        <v>12</v>
      </c>
      <c r="D49" s="151">
        <v>12</v>
      </c>
      <c r="E49" s="46"/>
      <c r="F49" s="46">
        <v>0</v>
      </c>
      <c r="G49" s="46"/>
      <c r="H49" s="161" t="s">
        <v>819</v>
      </c>
    </row>
    <row r="50" spans="1:8" x14ac:dyDescent="0.2">
      <c r="A50" s="150" t="s">
        <v>706</v>
      </c>
      <c r="B50" s="42" t="s">
        <v>707</v>
      </c>
      <c r="C50" s="151">
        <v>7500</v>
      </c>
      <c r="D50" s="151">
        <v>7500</v>
      </c>
      <c r="E50" s="46"/>
      <c r="F50" s="46">
        <v>0</v>
      </c>
      <c r="G50" s="46"/>
      <c r="H50" s="161" t="s">
        <v>820</v>
      </c>
    </row>
    <row r="51" spans="1:8" x14ac:dyDescent="0.2">
      <c r="A51" s="150" t="s">
        <v>708</v>
      </c>
      <c r="B51" s="42" t="s">
        <v>697</v>
      </c>
      <c r="C51" s="151">
        <v>1542.73</v>
      </c>
      <c r="D51" s="151">
        <v>1542.73</v>
      </c>
      <c r="E51" s="46"/>
      <c r="F51" s="46">
        <v>0</v>
      </c>
      <c r="G51" s="46"/>
      <c r="H51" s="161" t="s">
        <v>820</v>
      </c>
    </row>
    <row r="52" spans="1:8" x14ac:dyDescent="0.2">
      <c r="A52" s="150" t="s">
        <v>711</v>
      </c>
      <c r="B52" s="42" t="s">
        <v>712</v>
      </c>
      <c r="C52" s="151">
        <v>12959.92</v>
      </c>
      <c r="D52" s="151">
        <v>12959.92</v>
      </c>
      <c r="E52" s="46"/>
      <c r="F52" s="46">
        <v>0</v>
      </c>
      <c r="G52" s="46"/>
      <c r="H52" s="161" t="s">
        <v>820</v>
      </c>
    </row>
    <row r="53" spans="1:8" x14ac:dyDescent="0.2">
      <c r="A53" s="150" t="s">
        <v>713</v>
      </c>
      <c r="B53" s="42" t="s">
        <v>714</v>
      </c>
      <c r="C53" s="151">
        <v>250</v>
      </c>
      <c r="D53" s="151">
        <v>250</v>
      </c>
      <c r="E53" s="46"/>
      <c r="F53" s="46">
        <v>0</v>
      </c>
      <c r="G53" s="46"/>
      <c r="H53" s="161" t="s">
        <v>820</v>
      </c>
    </row>
    <row r="54" spans="1:8" x14ac:dyDescent="0.2">
      <c r="A54" s="150" t="s">
        <v>715</v>
      </c>
      <c r="B54" s="42" t="s">
        <v>716</v>
      </c>
      <c r="C54" s="151">
        <v>250.01</v>
      </c>
      <c r="D54" s="151">
        <v>250.01</v>
      </c>
      <c r="E54" s="46"/>
      <c r="F54" s="46">
        <v>0</v>
      </c>
      <c r="G54" s="46"/>
      <c r="H54" s="161" t="s">
        <v>820</v>
      </c>
    </row>
    <row r="55" spans="1:8" x14ac:dyDescent="0.2">
      <c r="A55" s="150" t="s">
        <v>717</v>
      </c>
      <c r="B55" s="42" t="s">
        <v>718</v>
      </c>
      <c r="C55" s="151">
        <v>3000</v>
      </c>
      <c r="D55" s="151">
        <v>3000</v>
      </c>
      <c r="E55" s="46"/>
      <c r="F55" s="46">
        <v>0</v>
      </c>
      <c r="G55" s="46"/>
      <c r="H55" s="161" t="s">
        <v>820</v>
      </c>
    </row>
    <row r="56" spans="1:8" x14ac:dyDescent="0.2">
      <c r="A56" s="150" t="s">
        <v>721</v>
      </c>
      <c r="B56" s="42" t="s">
        <v>722</v>
      </c>
      <c r="C56" s="151">
        <v>1049.04</v>
      </c>
      <c r="D56" s="151">
        <v>1049.04</v>
      </c>
      <c r="E56" s="46"/>
      <c r="F56" s="46">
        <v>0</v>
      </c>
      <c r="G56" s="46"/>
      <c r="H56" s="161" t="s">
        <v>820</v>
      </c>
    </row>
    <row r="57" spans="1:8" x14ac:dyDescent="0.2">
      <c r="A57" s="150" t="s">
        <v>723</v>
      </c>
      <c r="B57" s="42" t="s">
        <v>724</v>
      </c>
      <c r="C57" s="151">
        <v>431.55</v>
      </c>
      <c r="D57" s="151">
        <v>431.55</v>
      </c>
      <c r="E57" s="46"/>
      <c r="F57" s="46">
        <v>0</v>
      </c>
      <c r="G57" s="46"/>
      <c r="H57" s="161" t="s">
        <v>820</v>
      </c>
    </row>
    <row r="58" spans="1:8" x14ac:dyDescent="0.2">
      <c r="A58" s="150" t="s">
        <v>725</v>
      </c>
      <c r="B58" s="42" t="s">
        <v>726</v>
      </c>
      <c r="C58" s="151">
        <v>1462.13</v>
      </c>
      <c r="D58" s="151">
        <v>1462.13</v>
      </c>
      <c r="E58" s="46"/>
      <c r="F58" s="46">
        <v>0</v>
      </c>
      <c r="G58" s="46"/>
      <c r="H58" s="161" t="s">
        <v>820</v>
      </c>
    </row>
    <row r="59" spans="1:8" x14ac:dyDescent="0.2">
      <c r="A59" s="150" t="s">
        <v>727</v>
      </c>
      <c r="B59" s="42" t="s">
        <v>728</v>
      </c>
      <c r="C59" s="151">
        <v>439.8</v>
      </c>
      <c r="D59" s="151">
        <v>439.8</v>
      </c>
      <c r="E59" s="46"/>
      <c r="F59" s="46">
        <v>0</v>
      </c>
      <c r="G59" s="46"/>
      <c r="H59" s="161" t="s">
        <v>820</v>
      </c>
    </row>
    <row r="60" spans="1:8" x14ac:dyDescent="0.2">
      <c r="A60" s="150" t="s">
        <v>729</v>
      </c>
      <c r="B60" s="42" t="s">
        <v>730</v>
      </c>
      <c r="C60" s="151">
        <v>693.45</v>
      </c>
      <c r="D60" s="151">
        <v>693.45</v>
      </c>
      <c r="E60" s="46"/>
      <c r="F60" s="46">
        <v>0</v>
      </c>
      <c r="G60" s="46"/>
      <c r="H60" s="161" t="s">
        <v>820</v>
      </c>
    </row>
    <row r="61" spans="1:8" x14ac:dyDescent="0.2">
      <c r="A61" s="150" t="s">
        <v>731</v>
      </c>
      <c r="B61" s="42" t="s">
        <v>732</v>
      </c>
      <c r="C61" s="151">
        <v>119.1</v>
      </c>
      <c r="D61" s="151">
        <v>119.1</v>
      </c>
      <c r="E61" s="46"/>
      <c r="F61" s="46">
        <v>0</v>
      </c>
      <c r="G61" s="46"/>
      <c r="H61" s="161" t="s">
        <v>820</v>
      </c>
    </row>
    <row r="62" spans="1:8" x14ac:dyDescent="0.2">
      <c r="A62" s="150" t="s">
        <v>733</v>
      </c>
      <c r="B62" s="42" t="s">
        <v>734</v>
      </c>
      <c r="C62" s="151">
        <v>179.1</v>
      </c>
      <c r="D62" s="151">
        <v>179.1</v>
      </c>
      <c r="E62" s="46"/>
      <c r="F62" s="46">
        <v>0</v>
      </c>
      <c r="G62" s="46"/>
      <c r="H62" s="161" t="s">
        <v>820</v>
      </c>
    </row>
    <row r="63" spans="1:8" x14ac:dyDescent="0.2">
      <c r="A63" s="150" t="s">
        <v>735</v>
      </c>
      <c r="B63" s="42" t="s">
        <v>736</v>
      </c>
      <c r="C63" s="151">
        <v>2000</v>
      </c>
      <c r="D63" s="151">
        <v>2000</v>
      </c>
      <c r="E63" s="46"/>
      <c r="F63" s="46">
        <v>0</v>
      </c>
      <c r="G63" s="46"/>
      <c r="H63" s="161" t="s">
        <v>820</v>
      </c>
    </row>
    <row r="64" spans="1:8" x14ac:dyDescent="0.2">
      <c r="A64" s="150" t="s">
        <v>737</v>
      </c>
      <c r="B64" s="42" t="s">
        <v>738</v>
      </c>
      <c r="C64" s="151">
        <v>215.78</v>
      </c>
      <c r="D64" s="151">
        <v>215.78</v>
      </c>
      <c r="E64" s="46"/>
      <c r="F64" s="46">
        <v>0</v>
      </c>
      <c r="G64" s="46"/>
      <c r="H64" s="161" t="s">
        <v>820</v>
      </c>
    </row>
    <row r="65" spans="1:8" x14ac:dyDescent="0.2">
      <c r="A65" s="150" t="s">
        <v>739</v>
      </c>
      <c r="B65" s="42" t="s">
        <v>740</v>
      </c>
      <c r="C65" s="151">
        <v>5000</v>
      </c>
      <c r="D65" s="151">
        <v>5000</v>
      </c>
      <c r="E65" s="46"/>
      <c r="F65" s="46">
        <v>0</v>
      </c>
      <c r="G65" s="46"/>
      <c r="H65" s="161" t="s">
        <v>820</v>
      </c>
    </row>
    <row r="66" spans="1:8" x14ac:dyDescent="0.2">
      <c r="A66" s="150" t="s">
        <v>741</v>
      </c>
      <c r="B66" s="42" t="s">
        <v>742</v>
      </c>
      <c r="C66" s="151">
        <v>13747</v>
      </c>
      <c r="D66" s="151">
        <v>13747</v>
      </c>
      <c r="E66" s="46"/>
      <c r="F66" s="46">
        <v>0</v>
      </c>
      <c r="G66" s="46"/>
      <c r="H66" s="161" t="s">
        <v>820</v>
      </c>
    </row>
    <row r="67" spans="1:8" x14ac:dyDescent="0.2">
      <c r="A67" s="150" t="s">
        <v>743</v>
      </c>
      <c r="B67" s="42" t="s">
        <v>744</v>
      </c>
      <c r="C67" s="151">
        <v>2389.04</v>
      </c>
      <c r="D67" s="151">
        <v>2389.04</v>
      </c>
      <c r="E67" s="46"/>
      <c r="F67" s="46">
        <v>0</v>
      </c>
      <c r="G67" s="46"/>
      <c r="H67" s="161" t="s">
        <v>820</v>
      </c>
    </row>
    <row r="68" spans="1:8" x14ac:dyDescent="0.2">
      <c r="A68" s="150" t="s">
        <v>745</v>
      </c>
      <c r="B68" s="42" t="s">
        <v>746</v>
      </c>
      <c r="C68" s="151">
        <v>1815.5</v>
      </c>
      <c r="D68" s="151">
        <v>1815.5</v>
      </c>
      <c r="E68" s="46"/>
      <c r="F68" s="46">
        <v>0</v>
      </c>
      <c r="G68" s="46"/>
      <c r="H68" s="161" t="s">
        <v>820</v>
      </c>
    </row>
    <row r="69" spans="1:8" x14ac:dyDescent="0.2">
      <c r="A69" s="150" t="s">
        <v>747</v>
      </c>
      <c r="B69" s="42" t="s">
        <v>748</v>
      </c>
      <c r="C69" s="151">
        <v>1528.03</v>
      </c>
      <c r="D69" s="151">
        <v>1528.03</v>
      </c>
      <c r="E69" s="46"/>
      <c r="F69" s="46">
        <v>0</v>
      </c>
      <c r="G69" s="46"/>
      <c r="H69" s="161" t="s">
        <v>820</v>
      </c>
    </row>
    <row r="70" spans="1:8" x14ac:dyDescent="0.2">
      <c r="A70" s="150" t="s">
        <v>749</v>
      </c>
      <c r="B70" s="42" t="s">
        <v>750</v>
      </c>
      <c r="C70" s="151">
        <v>2961.59</v>
      </c>
      <c r="D70" s="151">
        <v>2961.59</v>
      </c>
      <c r="E70" s="46"/>
      <c r="F70" s="46">
        <v>0</v>
      </c>
      <c r="G70" s="46"/>
      <c r="H70" s="161" t="s">
        <v>820</v>
      </c>
    </row>
    <row r="71" spans="1:8" x14ac:dyDescent="0.2">
      <c r="A71" s="150" t="s">
        <v>751</v>
      </c>
      <c r="B71" s="42" t="s">
        <v>752</v>
      </c>
      <c r="C71" s="151">
        <v>367.75</v>
      </c>
      <c r="D71" s="151">
        <v>367.75</v>
      </c>
      <c r="E71" s="46"/>
      <c r="F71" s="46">
        <v>0</v>
      </c>
      <c r="G71" s="46"/>
      <c r="H71" s="161" t="s">
        <v>820</v>
      </c>
    </row>
    <row r="72" spans="1:8" x14ac:dyDescent="0.2">
      <c r="A72" s="150" t="s">
        <v>753</v>
      </c>
      <c r="B72" s="42" t="s">
        <v>754</v>
      </c>
      <c r="C72" s="151">
        <v>546.04999999999995</v>
      </c>
      <c r="D72" s="151">
        <v>546.04999999999995</v>
      </c>
      <c r="E72" s="46"/>
      <c r="F72" s="46">
        <v>0</v>
      </c>
      <c r="G72" s="46"/>
      <c r="H72" s="161" t="s">
        <v>820</v>
      </c>
    </row>
    <row r="73" spans="1:8" x14ac:dyDescent="0.2">
      <c r="A73" s="150" t="s">
        <v>755</v>
      </c>
      <c r="B73" s="42" t="s">
        <v>756</v>
      </c>
      <c r="C73" s="151">
        <v>3015.53</v>
      </c>
      <c r="D73" s="151">
        <v>3015.53</v>
      </c>
      <c r="E73" s="46"/>
      <c r="F73" s="46">
        <v>0</v>
      </c>
      <c r="G73" s="46"/>
      <c r="H73" s="161" t="s">
        <v>820</v>
      </c>
    </row>
    <row r="74" spans="1:8" x14ac:dyDescent="0.2">
      <c r="A74" s="150" t="s">
        <v>757</v>
      </c>
      <c r="B74" s="42" t="s">
        <v>758</v>
      </c>
      <c r="C74" s="151">
        <v>1894.63</v>
      </c>
      <c r="D74" s="151">
        <v>1894.63</v>
      </c>
      <c r="E74" s="46"/>
      <c r="F74" s="46">
        <v>0</v>
      </c>
      <c r="G74" s="46"/>
      <c r="H74" s="161" t="s">
        <v>820</v>
      </c>
    </row>
    <row r="75" spans="1:8" x14ac:dyDescent="0.2">
      <c r="A75" s="150" t="s">
        <v>759</v>
      </c>
      <c r="B75" s="42" t="s">
        <v>760</v>
      </c>
      <c r="C75" s="151">
        <v>871.29</v>
      </c>
      <c r="D75" s="151">
        <v>871.29</v>
      </c>
      <c r="E75" s="46"/>
      <c r="F75" s="46">
        <v>0</v>
      </c>
      <c r="G75" s="46"/>
      <c r="H75" s="161" t="s">
        <v>820</v>
      </c>
    </row>
    <row r="76" spans="1:8" x14ac:dyDescent="0.2">
      <c r="A76" s="150" t="s">
        <v>761</v>
      </c>
      <c r="B76" s="42" t="s">
        <v>762</v>
      </c>
      <c r="C76" s="151">
        <v>515.61</v>
      </c>
      <c r="D76" s="151">
        <v>515.61</v>
      </c>
      <c r="E76" s="46"/>
      <c r="F76" s="46">
        <v>0</v>
      </c>
      <c r="G76" s="46"/>
      <c r="H76" s="161" t="s">
        <v>820</v>
      </c>
    </row>
    <row r="77" spans="1:8" x14ac:dyDescent="0.2">
      <c r="A77" s="150" t="s">
        <v>763</v>
      </c>
      <c r="B77" s="42" t="s">
        <v>764</v>
      </c>
      <c r="C77" s="151">
        <v>85.58</v>
      </c>
      <c r="D77" s="151">
        <v>85.58</v>
      </c>
      <c r="E77" s="46"/>
      <c r="F77" s="46">
        <v>0</v>
      </c>
      <c r="G77" s="46"/>
      <c r="H77" s="161" t="s">
        <v>820</v>
      </c>
    </row>
    <row r="78" spans="1:8" x14ac:dyDescent="0.2">
      <c r="A78" s="150" t="s">
        <v>765</v>
      </c>
      <c r="B78" s="42" t="s">
        <v>766</v>
      </c>
      <c r="C78" s="151">
        <v>947.6</v>
      </c>
      <c r="D78" s="151">
        <v>947.6</v>
      </c>
      <c r="E78" s="46"/>
      <c r="F78" s="46">
        <v>0</v>
      </c>
      <c r="G78" s="46"/>
      <c r="H78" s="161" t="s">
        <v>820</v>
      </c>
    </row>
    <row r="79" spans="1:8" x14ac:dyDescent="0.2">
      <c r="A79" s="150" t="s">
        <v>767</v>
      </c>
      <c r="B79" s="42" t="s">
        <v>768</v>
      </c>
      <c r="C79" s="151">
        <v>2000</v>
      </c>
      <c r="D79" s="151">
        <v>2000</v>
      </c>
      <c r="E79" s="46"/>
      <c r="F79" s="46">
        <v>0</v>
      </c>
      <c r="G79" s="46"/>
      <c r="H79" s="161" t="s">
        <v>820</v>
      </c>
    </row>
    <row r="80" spans="1:8" x14ac:dyDescent="0.2">
      <c r="A80" s="150" t="s">
        <v>769</v>
      </c>
      <c r="B80" s="42" t="s">
        <v>770</v>
      </c>
      <c r="C80" s="151">
        <v>431.55</v>
      </c>
      <c r="D80" s="151">
        <v>431.55</v>
      </c>
      <c r="E80" s="46"/>
      <c r="F80" s="46">
        <v>0</v>
      </c>
      <c r="G80" s="46"/>
      <c r="H80" s="161" t="s">
        <v>820</v>
      </c>
    </row>
    <row r="81" spans="1:8" x14ac:dyDescent="0.2">
      <c r="A81" s="150" t="s">
        <v>771</v>
      </c>
      <c r="B81" s="42" t="s">
        <v>772</v>
      </c>
      <c r="C81" s="151">
        <v>845.91</v>
      </c>
      <c r="D81" s="151">
        <v>845.91</v>
      </c>
      <c r="E81" s="46"/>
      <c r="F81" s="46">
        <v>0</v>
      </c>
      <c r="G81" s="46"/>
      <c r="H81" s="161" t="s">
        <v>820</v>
      </c>
    </row>
    <row r="82" spans="1:8" x14ac:dyDescent="0.2">
      <c r="A82" s="150" t="s">
        <v>773</v>
      </c>
      <c r="B82" s="42" t="s">
        <v>774</v>
      </c>
      <c r="C82" s="151">
        <v>1051.83</v>
      </c>
      <c r="D82" s="151">
        <v>1051.83</v>
      </c>
      <c r="E82" s="46"/>
      <c r="F82" s="46">
        <v>0</v>
      </c>
      <c r="G82" s="46"/>
      <c r="H82" s="161" t="s">
        <v>820</v>
      </c>
    </row>
    <row r="83" spans="1:8" x14ac:dyDescent="0.2">
      <c r="A83" s="150" t="s">
        <v>775</v>
      </c>
      <c r="B83" s="42" t="s">
        <v>776</v>
      </c>
      <c r="C83" s="151">
        <v>215.78</v>
      </c>
      <c r="D83" s="151">
        <v>215.78</v>
      </c>
      <c r="E83" s="46"/>
      <c r="F83" s="46">
        <v>0</v>
      </c>
      <c r="G83" s="46"/>
      <c r="H83" s="161" t="s">
        <v>820</v>
      </c>
    </row>
    <row r="84" spans="1:8" x14ac:dyDescent="0.2">
      <c r="A84" s="150" t="s">
        <v>777</v>
      </c>
      <c r="B84" s="42" t="s">
        <v>778</v>
      </c>
      <c r="C84" s="151">
        <v>215.78</v>
      </c>
      <c r="D84" s="151">
        <v>215.78</v>
      </c>
      <c r="E84" s="46"/>
      <c r="F84" s="46">
        <v>0</v>
      </c>
      <c r="G84" s="46"/>
      <c r="H84" s="161" t="s">
        <v>820</v>
      </c>
    </row>
    <row r="85" spans="1:8" x14ac:dyDescent="0.2">
      <c r="A85" s="150" t="s">
        <v>779</v>
      </c>
      <c r="B85" s="42" t="s">
        <v>780</v>
      </c>
      <c r="C85" s="151">
        <v>600</v>
      </c>
      <c r="D85" s="151">
        <v>600</v>
      </c>
      <c r="E85" s="46"/>
      <c r="F85" s="46">
        <v>0</v>
      </c>
      <c r="G85" s="46"/>
      <c r="H85" s="161" t="s">
        <v>820</v>
      </c>
    </row>
    <row r="86" spans="1:8" x14ac:dyDescent="0.2">
      <c r="A86" s="150" t="s">
        <v>781</v>
      </c>
      <c r="B86" s="42" t="s">
        <v>782</v>
      </c>
      <c r="C86" s="151">
        <v>600</v>
      </c>
      <c r="D86" s="151">
        <v>600</v>
      </c>
      <c r="E86" s="46"/>
      <c r="F86" s="46">
        <v>0</v>
      </c>
      <c r="G86" s="46"/>
      <c r="H86" s="161" t="s">
        <v>820</v>
      </c>
    </row>
    <row r="87" spans="1:8" x14ac:dyDescent="0.2">
      <c r="A87" s="150" t="s">
        <v>783</v>
      </c>
      <c r="B87" s="42" t="s">
        <v>784</v>
      </c>
      <c r="C87" s="151">
        <v>600</v>
      </c>
      <c r="D87" s="151">
        <v>600</v>
      </c>
      <c r="E87" s="46"/>
      <c r="F87" s="46">
        <v>0</v>
      </c>
      <c r="G87" s="46"/>
      <c r="H87" s="161" t="s">
        <v>820</v>
      </c>
    </row>
    <row r="88" spans="1:8" x14ac:dyDescent="0.2">
      <c r="A88" s="150" t="s">
        <v>785</v>
      </c>
      <c r="B88" s="42" t="s">
        <v>786</v>
      </c>
      <c r="C88" s="151">
        <v>1089.28</v>
      </c>
      <c r="D88" s="151">
        <v>1089.28</v>
      </c>
      <c r="E88" s="46"/>
      <c r="F88" s="46">
        <v>0</v>
      </c>
      <c r="G88" s="46"/>
      <c r="H88" s="161" t="s">
        <v>820</v>
      </c>
    </row>
    <row r="89" spans="1:8" x14ac:dyDescent="0.2">
      <c r="A89" s="150" t="s">
        <v>788</v>
      </c>
      <c r="B89" s="42" t="s">
        <v>789</v>
      </c>
      <c r="C89" s="151">
        <v>23</v>
      </c>
      <c r="D89" s="151">
        <v>23</v>
      </c>
      <c r="E89" s="46"/>
      <c r="F89" s="46">
        <v>0</v>
      </c>
      <c r="G89" s="46"/>
      <c r="H89" s="161" t="s">
        <v>820</v>
      </c>
    </row>
    <row r="90" spans="1:8" x14ac:dyDescent="0.2">
      <c r="A90" s="150" t="s">
        <v>790</v>
      </c>
      <c r="B90" s="42" t="s">
        <v>791</v>
      </c>
      <c r="C90" s="151">
        <v>600</v>
      </c>
      <c r="D90" s="151">
        <v>600</v>
      </c>
      <c r="E90" s="46"/>
      <c r="F90" s="46">
        <v>0</v>
      </c>
      <c r="G90" s="46"/>
      <c r="H90" s="161" t="s">
        <v>820</v>
      </c>
    </row>
    <row r="91" spans="1:8" x14ac:dyDescent="0.2">
      <c r="A91" s="150" t="s">
        <v>792</v>
      </c>
      <c r="B91" s="42" t="s">
        <v>793</v>
      </c>
      <c r="C91" s="151">
        <v>2599.2800000000002</v>
      </c>
      <c r="D91" s="151">
        <v>2599.2800000000002</v>
      </c>
      <c r="E91" s="46"/>
      <c r="F91" s="46">
        <v>0</v>
      </c>
      <c r="G91" s="46"/>
      <c r="H91" s="161" t="s">
        <v>820</v>
      </c>
    </row>
    <row r="92" spans="1:8" x14ac:dyDescent="0.2">
      <c r="A92" s="150" t="s">
        <v>794</v>
      </c>
      <c r="B92" s="42" t="s">
        <v>795</v>
      </c>
      <c r="C92" s="151">
        <v>77.06</v>
      </c>
      <c r="D92" s="151">
        <v>77.06</v>
      </c>
      <c r="E92" s="46"/>
      <c r="F92" s="46">
        <v>0</v>
      </c>
      <c r="G92" s="46"/>
      <c r="H92" s="161" t="s">
        <v>820</v>
      </c>
    </row>
    <row r="93" spans="1:8" x14ac:dyDescent="0.2">
      <c r="A93" s="150" t="s">
        <v>796</v>
      </c>
      <c r="B93" s="42" t="s">
        <v>797</v>
      </c>
      <c r="C93" s="151">
        <v>55.6</v>
      </c>
      <c r="D93" s="151">
        <v>55.6</v>
      </c>
      <c r="E93" s="46"/>
      <c r="F93" s="46">
        <v>0</v>
      </c>
      <c r="G93" s="46"/>
      <c r="H93" s="161" t="s">
        <v>820</v>
      </c>
    </row>
    <row r="94" spans="1:8" x14ac:dyDescent="0.2">
      <c r="A94" s="150" t="s">
        <v>798</v>
      </c>
      <c r="B94" s="42" t="s">
        <v>799</v>
      </c>
      <c r="C94" s="151">
        <v>1000</v>
      </c>
      <c r="D94" s="151">
        <v>1000</v>
      </c>
      <c r="E94" s="46"/>
      <c r="F94" s="46">
        <v>0</v>
      </c>
      <c r="G94" s="46"/>
      <c r="H94" s="161" t="s">
        <v>820</v>
      </c>
    </row>
    <row r="95" spans="1:8" x14ac:dyDescent="0.2">
      <c r="A95" s="150" t="s">
        <v>800</v>
      </c>
      <c r="B95" s="42" t="s">
        <v>801</v>
      </c>
      <c r="C95" s="151">
        <v>63.2</v>
      </c>
      <c r="D95" s="151">
        <v>63.2</v>
      </c>
      <c r="E95" s="46"/>
      <c r="F95" s="46">
        <v>0</v>
      </c>
      <c r="G95" s="46"/>
      <c r="H95" s="161" t="s">
        <v>820</v>
      </c>
    </row>
    <row r="96" spans="1:8" x14ac:dyDescent="0.2">
      <c r="A96" s="150" t="s">
        <v>802</v>
      </c>
      <c r="B96" s="42" t="s">
        <v>803</v>
      </c>
      <c r="C96" s="151">
        <v>3945.78</v>
      </c>
      <c r="D96" s="151">
        <v>3945.78</v>
      </c>
      <c r="E96" s="46"/>
      <c r="F96" s="46">
        <v>0</v>
      </c>
      <c r="G96" s="46"/>
      <c r="H96" s="161" t="s">
        <v>820</v>
      </c>
    </row>
    <row r="97" spans="1:8" x14ac:dyDescent="0.2">
      <c r="A97" s="150" t="s">
        <v>807</v>
      </c>
      <c r="B97" s="42" t="s">
        <v>808</v>
      </c>
      <c r="C97" s="151">
        <v>807.34</v>
      </c>
      <c r="D97" s="151">
        <v>807.34</v>
      </c>
      <c r="E97" s="46"/>
      <c r="F97" s="46">
        <v>0</v>
      </c>
      <c r="G97" s="46"/>
      <c r="H97" s="161" t="s">
        <v>820</v>
      </c>
    </row>
    <row r="98" spans="1:8" x14ac:dyDescent="0.2">
      <c r="A98" s="150" t="s">
        <v>809</v>
      </c>
      <c r="B98" s="42" t="s">
        <v>810</v>
      </c>
      <c r="C98" s="151">
        <v>200</v>
      </c>
      <c r="D98" s="151">
        <v>200</v>
      </c>
      <c r="E98" s="46"/>
      <c r="F98" s="46">
        <v>0</v>
      </c>
      <c r="G98" s="46"/>
      <c r="H98" s="161" t="s">
        <v>820</v>
      </c>
    </row>
    <row r="99" spans="1:8" x14ac:dyDescent="0.2">
      <c r="A99" s="150" t="s">
        <v>812</v>
      </c>
      <c r="B99" s="42" t="s">
        <v>813</v>
      </c>
      <c r="C99" s="151">
        <v>953.72</v>
      </c>
      <c r="D99" s="151">
        <v>953.72</v>
      </c>
      <c r="E99" s="46"/>
      <c r="F99" s="46">
        <v>0</v>
      </c>
      <c r="G99" s="46"/>
      <c r="H99" s="161" t="s">
        <v>820</v>
      </c>
    </row>
    <row r="100" spans="1:8" x14ac:dyDescent="0.2">
      <c r="A100" s="150" t="s">
        <v>814</v>
      </c>
      <c r="B100" s="42" t="s">
        <v>815</v>
      </c>
      <c r="C100" s="151">
        <v>988.66</v>
      </c>
      <c r="D100" s="151">
        <v>988.66</v>
      </c>
      <c r="E100" s="46"/>
      <c r="F100" s="46">
        <v>0</v>
      </c>
      <c r="G100" s="46"/>
      <c r="H100" s="161" t="s">
        <v>820</v>
      </c>
    </row>
    <row r="101" spans="1:8" x14ac:dyDescent="0.2">
      <c r="A101" s="150" t="s">
        <v>817</v>
      </c>
      <c r="B101" s="42" t="s">
        <v>818</v>
      </c>
      <c r="C101" s="151">
        <v>1216.29</v>
      </c>
      <c r="D101" s="151">
        <v>1216.29</v>
      </c>
      <c r="E101" s="46"/>
      <c r="F101" s="46">
        <v>0</v>
      </c>
      <c r="G101" s="46"/>
      <c r="H101" s="161" t="s">
        <v>820</v>
      </c>
    </row>
    <row r="102" spans="1:8" x14ac:dyDescent="0.2">
      <c r="A102" s="44">
        <v>1125</v>
      </c>
      <c r="B102" s="42" t="s">
        <v>196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</row>
    <row r="103" spans="1:8" x14ac:dyDescent="0.2">
      <c r="A103" s="144">
        <v>1126</v>
      </c>
      <c r="B103" s="145" t="s">
        <v>594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144">
        <v>1129</v>
      </c>
      <c r="B104" s="145" t="s">
        <v>595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1131</v>
      </c>
      <c r="B105" s="42" t="s">
        <v>197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1132</v>
      </c>
      <c r="B106" s="42" t="s">
        <v>198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1133</v>
      </c>
      <c r="B107" s="42" t="s">
        <v>199</v>
      </c>
      <c r="C107" s="162">
        <f>SUM(C108:C162)</f>
        <v>499776.78</v>
      </c>
      <c r="D107" s="162">
        <f t="shared" ref="D107:G107" si="2">SUM(D108:D162)</f>
        <v>0</v>
      </c>
      <c r="E107" s="162">
        <f t="shared" si="2"/>
        <v>0</v>
      </c>
      <c r="F107" s="162">
        <f t="shared" si="2"/>
        <v>499776.78</v>
      </c>
      <c r="G107" s="162">
        <f t="shared" si="2"/>
        <v>0</v>
      </c>
    </row>
    <row r="108" spans="1:8" x14ac:dyDescent="0.2">
      <c r="A108" s="150" t="s">
        <v>821</v>
      </c>
      <c r="B108" s="42" t="s">
        <v>822</v>
      </c>
      <c r="C108" s="151">
        <v>13357</v>
      </c>
      <c r="D108" s="46"/>
      <c r="E108" s="46"/>
      <c r="F108" s="151">
        <v>13357</v>
      </c>
      <c r="G108" s="46"/>
      <c r="H108" s="42" t="s">
        <v>925</v>
      </c>
    </row>
    <row r="109" spans="1:8" x14ac:dyDescent="0.2">
      <c r="A109" s="150" t="s">
        <v>823</v>
      </c>
      <c r="B109" s="42" t="s">
        <v>824</v>
      </c>
      <c r="C109" s="151">
        <v>1590.1</v>
      </c>
      <c r="D109" s="46"/>
      <c r="E109" s="46"/>
      <c r="F109" s="151">
        <v>1590.1</v>
      </c>
      <c r="G109" s="46"/>
      <c r="H109" s="42" t="s">
        <v>925</v>
      </c>
    </row>
    <row r="110" spans="1:8" x14ac:dyDescent="0.2">
      <c r="A110" s="150" t="s">
        <v>825</v>
      </c>
      <c r="B110" s="42" t="s">
        <v>826</v>
      </c>
      <c r="C110" s="151">
        <v>82058.58</v>
      </c>
      <c r="D110" s="46"/>
      <c r="E110" s="46"/>
      <c r="F110" s="151">
        <v>82058.58</v>
      </c>
      <c r="G110" s="46"/>
      <c r="H110" s="42" t="s">
        <v>925</v>
      </c>
    </row>
    <row r="111" spans="1:8" x14ac:dyDescent="0.2">
      <c r="A111" s="150" t="s">
        <v>827</v>
      </c>
      <c r="B111" s="42" t="s">
        <v>828</v>
      </c>
      <c r="C111" s="151">
        <v>5033</v>
      </c>
      <c r="D111" s="46"/>
      <c r="E111" s="46"/>
      <c r="F111" s="151">
        <v>5033</v>
      </c>
      <c r="G111" s="46"/>
      <c r="H111" s="42" t="s">
        <v>925</v>
      </c>
    </row>
    <row r="112" spans="1:8" x14ac:dyDescent="0.2">
      <c r="A112" s="150" t="s">
        <v>829</v>
      </c>
      <c r="B112" s="42" t="s">
        <v>830</v>
      </c>
      <c r="C112" s="151">
        <v>1895.51</v>
      </c>
      <c r="D112" s="46"/>
      <c r="E112" s="46"/>
      <c r="F112" s="151">
        <v>1895.51</v>
      </c>
      <c r="G112" s="46"/>
      <c r="H112" s="42" t="s">
        <v>925</v>
      </c>
    </row>
    <row r="113" spans="1:8" x14ac:dyDescent="0.2">
      <c r="A113" s="150" t="s">
        <v>831</v>
      </c>
      <c r="B113" s="42" t="s">
        <v>832</v>
      </c>
      <c r="C113" s="151">
        <v>10000</v>
      </c>
      <c r="D113" s="46"/>
      <c r="E113" s="46"/>
      <c r="F113" s="151">
        <v>10000</v>
      </c>
      <c r="G113" s="46"/>
      <c r="H113" s="42" t="s">
        <v>925</v>
      </c>
    </row>
    <row r="114" spans="1:8" x14ac:dyDescent="0.2">
      <c r="A114" s="150" t="s">
        <v>833</v>
      </c>
      <c r="B114" s="42" t="s">
        <v>834</v>
      </c>
      <c r="C114" s="151">
        <v>4280</v>
      </c>
      <c r="D114" s="46"/>
      <c r="E114" s="46"/>
      <c r="F114" s="151">
        <v>4280</v>
      </c>
      <c r="G114" s="46"/>
      <c r="H114" s="42" t="s">
        <v>925</v>
      </c>
    </row>
    <row r="115" spans="1:8" x14ac:dyDescent="0.2">
      <c r="A115" s="150" t="s">
        <v>835</v>
      </c>
      <c r="B115" s="42" t="s">
        <v>786</v>
      </c>
      <c r="C115" s="151">
        <v>1911.78</v>
      </c>
      <c r="D115" s="46"/>
      <c r="E115" s="46"/>
      <c r="F115" s="151">
        <v>1911.78</v>
      </c>
      <c r="G115" s="46"/>
      <c r="H115" s="42" t="s">
        <v>925</v>
      </c>
    </row>
    <row r="116" spans="1:8" x14ac:dyDescent="0.2">
      <c r="A116" s="150" t="s">
        <v>836</v>
      </c>
      <c r="B116" s="42" t="s">
        <v>837</v>
      </c>
      <c r="C116" s="151">
        <v>2900</v>
      </c>
      <c r="D116" s="46"/>
      <c r="E116" s="46"/>
      <c r="F116" s="151">
        <v>2900</v>
      </c>
      <c r="G116" s="46"/>
      <c r="H116" s="42" t="s">
        <v>925</v>
      </c>
    </row>
    <row r="117" spans="1:8" x14ac:dyDescent="0.2">
      <c r="A117" s="150" t="s">
        <v>838</v>
      </c>
      <c r="B117" s="42" t="s">
        <v>839</v>
      </c>
      <c r="C117" s="151">
        <v>24167.26</v>
      </c>
      <c r="D117" s="46"/>
      <c r="E117" s="46"/>
      <c r="F117" s="151">
        <v>24167.26</v>
      </c>
      <c r="G117" s="46"/>
      <c r="H117" s="42" t="s">
        <v>925</v>
      </c>
    </row>
    <row r="118" spans="1:8" x14ac:dyDescent="0.2">
      <c r="A118" s="150" t="s">
        <v>840</v>
      </c>
      <c r="B118" s="42" t="s">
        <v>841</v>
      </c>
      <c r="C118" s="151">
        <v>5916</v>
      </c>
      <c r="D118" s="46"/>
      <c r="E118" s="46"/>
      <c r="F118" s="151">
        <v>5916</v>
      </c>
      <c r="G118" s="46"/>
      <c r="H118" s="42" t="s">
        <v>925</v>
      </c>
    </row>
    <row r="119" spans="1:8" x14ac:dyDescent="0.2">
      <c r="A119" s="150" t="s">
        <v>842</v>
      </c>
      <c r="B119" s="42" t="s">
        <v>843</v>
      </c>
      <c r="C119" s="151">
        <v>4862</v>
      </c>
      <c r="D119" s="46"/>
      <c r="E119" s="46"/>
      <c r="F119" s="151">
        <v>4862</v>
      </c>
      <c r="G119" s="46"/>
      <c r="H119" s="42" t="s">
        <v>925</v>
      </c>
    </row>
    <row r="120" spans="1:8" x14ac:dyDescent="0.2">
      <c r="A120" s="150" t="s">
        <v>844</v>
      </c>
      <c r="B120" s="42" t="s">
        <v>845</v>
      </c>
      <c r="C120" s="151">
        <v>13920</v>
      </c>
      <c r="D120" s="46"/>
      <c r="E120" s="46"/>
      <c r="F120" s="151">
        <v>13920</v>
      </c>
      <c r="G120" s="46"/>
      <c r="H120" s="42" t="s">
        <v>925</v>
      </c>
    </row>
    <row r="121" spans="1:8" x14ac:dyDescent="0.2">
      <c r="A121" s="150" t="s">
        <v>846</v>
      </c>
      <c r="B121" s="42" t="s">
        <v>847</v>
      </c>
      <c r="C121" s="151">
        <v>2320</v>
      </c>
      <c r="D121" s="46"/>
      <c r="E121" s="46"/>
      <c r="F121" s="151">
        <v>2320</v>
      </c>
      <c r="G121" s="46"/>
      <c r="H121" s="42" t="s">
        <v>925</v>
      </c>
    </row>
    <row r="122" spans="1:8" x14ac:dyDescent="0.2">
      <c r="A122" s="150" t="s">
        <v>848</v>
      </c>
      <c r="B122" s="42" t="s">
        <v>849</v>
      </c>
      <c r="C122" s="151">
        <v>8121.66</v>
      </c>
      <c r="D122" s="46"/>
      <c r="E122" s="46"/>
      <c r="F122" s="151">
        <v>8121.66</v>
      </c>
      <c r="G122" s="46"/>
      <c r="H122" s="42" t="s">
        <v>925</v>
      </c>
    </row>
    <row r="123" spans="1:8" x14ac:dyDescent="0.2">
      <c r="A123" s="150" t="s">
        <v>850</v>
      </c>
      <c r="B123" s="42" t="s">
        <v>791</v>
      </c>
      <c r="C123" s="151">
        <v>2320</v>
      </c>
      <c r="D123" s="46"/>
      <c r="E123" s="46"/>
      <c r="F123" s="151">
        <v>2320</v>
      </c>
      <c r="G123" s="46"/>
      <c r="H123" s="42" t="s">
        <v>925</v>
      </c>
    </row>
    <row r="124" spans="1:8" x14ac:dyDescent="0.2">
      <c r="A124" s="150" t="s">
        <v>851</v>
      </c>
      <c r="B124" s="42" t="s">
        <v>852</v>
      </c>
      <c r="C124" s="151">
        <v>5800</v>
      </c>
      <c r="D124" s="46"/>
      <c r="E124" s="46"/>
      <c r="F124" s="151">
        <v>5800</v>
      </c>
      <c r="G124" s="46"/>
      <c r="H124" s="42" t="s">
        <v>925</v>
      </c>
    </row>
    <row r="125" spans="1:8" x14ac:dyDescent="0.2">
      <c r="A125" s="150" t="s">
        <v>853</v>
      </c>
      <c r="B125" s="42" t="s">
        <v>854</v>
      </c>
      <c r="C125" s="151">
        <v>29722</v>
      </c>
      <c r="D125" s="46"/>
      <c r="E125" s="46"/>
      <c r="F125" s="151">
        <v>29722</v>
      </c>
      <c r="G125" s="46"/>
      <c r="H125" s="42" t="s">
        <v>925</v>
      </c>
    </row>
    <row r="126" spans="1:8" x14ac:dyDescent="0.2">
      <c r="A126" s="150" t="s">
        <v>855</v>
      </c>
      <c r="B126" s="42" t="s">
        <v>856</v>
      </c>
      <c r="C126" s="151">
        <v>5200</v>
      </c>
      <c r="D126" s="46"/>
      <c r="E126" s="46"/>
      <c r="F126" s="151">
        <v>5200</v>
      </c>
      <c r="G126" s="46"/>
      <c r="H126" s="42" t="s">
        <v>925</v>
      </c>
    </row>
    <row r="127" spans="1:8" x14ac:dyDescent="0.2">
      <c r="A127" s="150" t="s">
        <v>857</v>
      </c>
      <c r="B127" s="42" t="s">
        <v>858</v>
      </c>
      <c r="C127" s="151">
        <v>21231.48</v>
      </c>
      <c r="D127" s="46"/>
      <c r="E127" s="46"/>
      <c r="F127" s="151">
        <v>21231.48</v>
      </c>
      <c r="G127" s="46"/>
      <c r="H127" s="42" t="s">
        <v>925</v>
      </c>
    </row>
    <row r="128" spans="1:8" x14ac:dyDescent="0.2">
      <c r="A128" s="150" t="s">
        <v>859</v>
      </c>
      <c r="B128" s="42" t="s">
        <v>860</v>
      </c>
      <c r="C128" s="151">
        <v>2309.21</v>
      </c>
      <c r="D128" s="46"/>
      <c r="E128" s="46"/>
      <c r="F128" s="151">
        <v>2309.21</v>
      </c>
      <c r="G128" s="46"/>
      <c r="H128" s="42" t="s">
        <v>925</v>
      </c>
    </row>
    <row r="129" spans="1:8" x14ac:dyDescent="0.2">
      <c r="A129" s="150" t="s">
        <v>861</v>
      </c>
      <c r="B129" s="42" t="s">
        <v>862</v>
      </c>
      <c r="C129" s="151">
        <v>6375.03</v>
      </c>
      <c r="D129" s="46"/>
      <c r="E129" s="46"/>
      <c r="F129" s="151">
        <v>6375.03</v>
      </c>
      <c r="G129" s="46"/>
      <c r="H129" s="42" t="s">
        <v>925</v>
      </c>
    </row>
    <row r="130" spans="1:8" x14ac:dyDescent="0.2">
      <c r="A130" s="150" t="s">
        <v>863</v>
      </c>
      <c r="B130" s="42" t="s">
        <v>734</v>
      </c>
      <c r="C130" s="151">
        <v>20.9</v>
      </c>
      <c r="D130" s="46"/>
      <c r="E130" s="46"/>
      <c r="F130" s="151">
        <v>20.9</v>
      </c>
      <c r="G130" s="46"/>
      <c r="H130" s="42" t="s">
        <v>925</v>
      </c>
    </row>
    <row r="131" spans="1:8" x14ac:dyDescent="0.2">
      <c r="A131" s="150" t="s">
        <v>864</v>
      </c>
      <c r="B131" s="42" t="s">
        <v>865</v>
      </c>
      <c r="C131" s="151">
        <v>4000</v>
      </c>
      <c r="D131" s="46"/>
      <c r="E131" s="46"/>
      <c r="F131" s="151">
        <v>4000</v>
      </c>
      <c r="G131" s="46"/>
      <c r="H131" s="42" t="s">
        <v>925</v>
      </c>
    </row>
    <row r="132" spans="1:8" x14ac:dyDescent="0.2">
      <c r="A132" s="150" t="s">
        <v>866</v>
      </c>
      <c r="B132" s="42" t="s">
        <v>867</v>
      </c>
      <c r="C132" s="151">
        <v>372.7</v>
      </c>
      <c r="D132" s="46"/>
      <c r="E132" s="46"/>
      <c r="F132" s="151">
        <v>372.7</v>
      </c>
      <c r="G132" s="46"/>
      <c r="H132" s="42" t="s">
        <v>925</v>
      </c>
    </row>
    <row r="133" spans="1:8" x14ac:dyDescent="0.2">
      <c r="A133" s="150" t="s">
        <v>868</v>
      </c>
      <c r="B133" s="42" t="s">
        <v>869</v>
      </c>
      <c r="C133" s="151">
        <v>518.75</v>
      </c>
      <c r="D133" s="46"/>
      <c r="E133" s="46"/>
      <c r="F133" s="151">
        <v>518.75</v>
      </c>
      <c r="G133" s="46"/>
      <c r="H133" s="42" t="s">
        <v>925</v>
      </c>
    </row>
    <row r="134" spans="1:8" x14ac:dyDescent="0.2">
      <c r="A134" s="150" t="s">
        <v>870</v>
      </c>
      <c r="B134" s="42" t="s">
        <v>871</v>
      </c>
      <c r="C134" s="151">
        <v>180</v>
      </c>
      <c r="D134" s="46"/>
      <c r="E134" s="46"/>
      <c r="F134" s="151">
        <v>180</v>
      </c>
      <c r="G134" s="46"/>
      <c r="H134" s="42" t="s">
        <v>925</v>
      </c>
    </row>
    <row r="135" spans="1:8" x14ac:dyDescent="0.2">
      <c r="A135" s="150" t="s">
        <v>872</v>
      </c>
      <c r="B135" s="42" t="s">
        <v>873</v>
      </c>
      <c r="C135" s="151">
        <v>9000.01</v>
      </c>
      <c r="D135" s="46"/>
      <c r="E135" s="46"/>
      <c r="F135" s="151">
        <v>9000.01</v>
      </c>
      <c r="G135" s="46"/>
      <c r="H135" s="42" t="s">
        <v>925</v>
      </c>
    </row>
    <row r="136" spans="1:8" x14ac:dyDescent="0.2">
      <c r="A136" s="150" t="s">
        <v>874</v>
      </c>
      <c r="B136" s="42" t="s">
        <v>875</v>
      </c>
      <c r="C136" s="151">
        <v>620.88</v>
      </c>
      <c r="D136" s="46"/>
      <c r="E136" s="46"/>
      <c r="F136" s="151">
        <v>620.88</v>
      </c>
      <c r="G136" s="46"/>
      <c r="H136" s="42" t="s">
        <v>925</v>
      </c>
    </row>
    <row r="137" spans="1:8" x14ac:dyDescent="0.2">
      <c r="A137" s="150" t="s">
        <v>876</v>
      </c>
      <c r="B137" s="42" t="s">
        <v>877</v>
      </c>
      <c r="C137" s="151">
        <v>13270.15</v>
      </c>
      <c r="D137" s="46"/>
      <c r="E137" s="46"/>
      <c r="F137" s="151">
        <v>13270.15</v>
      </c>
      <c r="G137" s="46"/>
      <c r="H137" s="42" t="s">
        <v>925</v>
      </c>
    </row>
    <row r="138" spans="1:8" x14ac:dyDescent="0.2">
      <c r="A138" s="150" t="s">
        <v>878</v>
      </c>
      <c r="B138" s="42" t="s">
        <v>879</v>
      </c>
      <c r="C138" s="151">
        <v>3480</v>
      </c>
      <c r="D138" s="46"/>
      <c r="E138" s="46"/>
      <c r="F138" s="151">
        <v>3480</v>
      </c>
      <c r="G138" s="46"/>
      <c r="H138" s="42" t="s">
        <v>925</v>
      </c>
    </row>
    <row r="139" spans="1:8" x14ac:dyDescent="0.2">
      <c r="A139" s="150" t="s">
        <v>880</v>
      </c>
      <c r="B139" s="42" t="s">
        <v>881</v>
      </c>
      <c r="C139" s="151">
        <v>50</v>
      </c>
      <c r="D139" s="46"/>
      <c r="E139" s="46"/>
      <c r="F139" s="151">
        <v>50</v>
      </c>
      <c r="G139" s="46"/>
      <c r="H139" s="42" t="s">
        <v>925</v>
      </c>
    </row>
    <row r="140" spans="1:8" x14ac:dyDescent="0.2">
      <c r="A140" s="150" t="s">
        <v>882</v>
      </c>
      <c r="B140" s="42" t="s">
        <v>883</v>
      </c>
      <c r="C140" s="151">
        <v>80.55</v>
      </c>
      <c r="D140" s="46"/>
      <c r="E140" s="46"/>
      <c r="F140" s="151">
        <v>80.55</v>
      </c>
      <c r="G140" s="46"/>
      <c r="H140" s="42" t="s">
        <v>925</v>
      </c>
    </row>
    <row r="141" spans="1:8" x14ac:dyDescent="0.2">
      <c r="A141" s="150" t="s">
        <v>884</v>
      </c>
      <c r="B141" s="42" t="s">
        <v>885</v>
      </c>
      <c r="C141" s="151">
        <v>90</v>
      </c>
      <c r="D141" s="46"/>
      <c r="E141" s="46"/>
      <c r="F141" s="151">
        <v>90</v>
      </c>
      <c r="G141" s="46"/>
      <c r="H141" s="42" t="s">
        <v>925</v>
      </c>
    </row>
    <row r="142" spans="1:8" x14ac:dyDescent="0.2">
      <c r="A142" s="150" t="s">
        <v>886</v>
      </c>
      <c r="B142" s="42" t="s">
        <v>887</v>
      </c>
      <c r="C142" s="151">
        <v>3396</v>
      </c>
      <c r="D142" s="46"/>
      <c r="E142" s="46"/>
      <c r="F142" s="151">
        <v>3396</v>
      </c>
      <c r="G142" s="46"/>
      <c r="H142" s="42" t="s">
        <v>925</v>
      </c>
    </row>
    <row r="143" spans="1:8" x14ac:dyDescent="0.2">
      <c r="A143" s="150" t="s">
        <v>888</v>
      </c>
      <c r="B143" s="42" t="s">
        <v>787</v>
      </c>
      <c r="C143" s="151">
        <v>56.25</v>
      </c>
      <c r="D143" s="46"/>
      <c r="E143" s="46"/>
      <c r="F143" s="151">
        <v>56.25</v>
      </c>
      <c r="G143" s="46"/>
      <c r="H143" s="42" t="s">
        <v>925</v>
      </c>
    </row>
    <row r="144" spans="1:8" x14ac:dyDescent="0.2">
      <c r="A144" s="150" t="s">
        <v>889</v>
      </c>
      <c r="B144" s="42" t="s">
        <v>890</v>
      </c>
      <c r="C144" s="151">
        <v>63.75</v>
      </c>
      <c r="D144" s="46"/>
      <c r="E144" s="46"/>
      <c r="F144" s="151">
        <v>63.75</v>
      </c>
      <c r="G144" s="46"/>
      <c r="H144" s="42" t="s">
        <v>925</v>
      </c>
    </row>
    <row r="145" spans="1:8" x14ac:dyDescent="0.2">
      <c r="A145" s="150" t="s">
        <v>891</v>
      </c>
      <c r="B145" s="42" t="s">
        <v>892</v>
      </c>
      <c r="C145" s="151">
        <v>412.95</v>
      </c>
      <c r="D145" s="46"/>
      <c r="E145" s="46"/>
      <c r="F145" s="151">
        <v>412.95</v>
      </c>
      <c r="G145" s="46"/>
      <c r="H145" s="42" t="s">
        <v>925</v>
      </c>
    </row>
    <row r="146" spans="1:8" x14ac:dyDescent="0.2">
      <c r="A146" s="150" t="s">
        <v>893</v>
      </c>
      <c r="B146" s="42" t="s">
        <v>894</v>
      </c>
      <c r="C146" s="151">
        <v>17256.18</v>
      </c>
      <c r="D146" s="46"/>
      <c r="E146" s="46"/>
      <c r="F146" s="151">
        <v>17256.18</v>
      </c>
      <c r="G146" s="46"/>
      <c r="H146" s="42" t="s">
        <v>925</v>
      </c>
    </row>
    <row r="147" spans="1:8" x14ac:dyDescent="0.2">
      <c r="A147" s="150" t="s">
        <v>895</v>
      </c>
      <c r="B147" s="42" t="s">
        <v>896</v>
      </c>
      <c r="C147" s="151">
        <v>7259</v>
      </c>
      <c r="D147" s="46"/>
      <c r="E147" s="46"/>
      <c r="F147" s="151">
        <v>7259</v>
      </c>
      <c r="G147" s="46"/>
      <c r="H147" s="42" t="s">
        <v>925</v>
      </c>
    </row>
    <row r="148" spans="1:8" x14ac:dyDescent="0.2">
      <c r="A148" s="150" t="s">
        <v>897</v>
      </c>
      <c r="B148" s="42" t="s">
        <v>898</v>
      </c>
      <c r="C148" s="151">
        <v>19162.990000000002</v>
      </c>
      <c r="D148" s="46"/>
      <c r="E148" s="46"/>
      <c r="F148" s="151">
        <v>19162.990000000002</v>
      </c>
      <c r="G148" s="46"/>
      <c r="H148" s="42" t="s">
        <v>925</v>
      </c>
    </row>
    <row r="149" spans="1:8" x14ac:dyDescent="0.2">
      <c r="A149" s="150" t="s">
        <v>899</v>
      </c>
      <c r="B149" s="42" t="s">
        <v>900</v>
      </c>
      <c r="C149" s="151">
        <v>15780</v>
      </c>
      <c r="D149" s="46"/>
      <c r="E149" s="46"/>
      <c r="F149" s="151">
        <v>15780</v>
      </c>
      <c r="G149" s="46"/>
      <c r="H149" s="42" t="s">
        <v>925</v>
      </c>
    </row>
    <row r="150" spans="1:8" x14ac:dyDescent="0.2">
      <c r="A150" s="150" t="s">
        <v>901</v>
      </c>
      <c r="B150" s="42" t="s">
        <v>902</v>
      </c>
      <c r="C150" s="151">
        <v>7163.11</v>
      </c>
      <c r="D150" s="46"/>
      <c r="E150" s="46"/>
      <c r="F150" s="151">
        <v>7163.11</v>
      </c>
      <c r="G150" s="46"/>
      <c r="H150" s="42" t="s">
        <v>925</v>
      </c>
    </row>
    <row r="151" spans="1:8" x14ac:dyDescent="0.2">
      <c r="A151" s="150" t="s">
        <v>903</v>
      </c>
      <c r="B151" s="42" t="s">
        <v>904</v>
      </c>
      <c r="C151" s="151">
        <v>292</v>
      </c>
      <c r="D151" s="46"/>
      <c r="E151" s="46"/>
      <c r="F151" s="151">
        <v>292</v>
      </c>
      <c r="G151" s="46"/>
      <c r="H151" s="42" t="s">
        <v>925</v>
      </c>
    </row>
    <row r="152" spans="1:8" x14ac:dyDescent="0.2">
      <c r="A152" s="150" t="s">
        <v>905</v>
      </c>
      <c r="B152" s="42" t="s">
        <v>906</v>
      </c>
      <c r="C152" s="151">
        <v>30</v>
      </c>
      <c r="D152" s="46"/>
      <c r="E152" s="46"/>
      <c r="F152" s="151">
        <v>30</v>
      </c>
      <c r="G152" s="46"/>
      <c r="H152" s="42" t="s">
        <v>925</v>
      </c>
    </row>
    <row r="153" spans="1:8" x14ac:dyDescent="0.2">
      <c r="A153" s="150" t="s">
        <v>907</v>
      </c>
      <c r="B153" s="42" t="s">
        <v>908</v>
      </c>
      <c r="C153" s="151">
        <v>30</v>
      </c>
      <c r="D153" s="46"/>
      <c r="E153" s="46"/>
      <c r="F153" s="151">
        <v>30</v>
      </c>
      <c r="G153" s="46"/>
      <c r="H153" s="42" t="s">
        <v>925</v>
      </c>
    </row>
    <row r="154" spans="1:8" x14ac:dyDescent="0.2">
      <c r="A154" s="150" t="s">
        <v>909</v>
      </c>
      <c r="B154" s="42" t="s">
        <v>910</v>
      </c>
      <c r="C154" s="151">
        <v>3885</v>
      </c>
      <c r="D154" s="46"/>
      <c r="E154" s="46"/>
      <c r="F154" s="151">
        <v>3885</v>
      </c>
      <c r="G154" s="46"/>
      <c r="H154" s="42" t="s">
        <v>925</v>
      </c>
    </row>
    <row r="155" spans="1:8" x14ac:dyDescent="0.2">
      <c r="A155" s="150" t="s">
        <v>911</v>
      </c>
      <c r="B155" s="42" t="s">
        <v>912</v>
      </c>
      <c r="C155" s="151">
        <v>2120</v>
      </c>
      <c r="D155" s="46"/>
      <c r="E155" s="46"/>
      <c r="F155" s="151">
        <v>2120</v>
      </c>
      <c r="G155" s="46"/>
      <c r="H155" s="42" t="s">
        <v>925</v>
      </c>
    </row>
    <row r="156" spans="1:8" x14ac:dyDescent="0.2">
      <c r="A156" s="150" t="s">
        <v>913</v>
      </c>
      <c r="B156" s="42" t="s">
        <v>914</v>
      </c>
      <c r="C156" s="151">
        <v>1383.21</v>
      </c>
      <c r="D156" s="46"/>
      <c r="E156" s="46"/>
      <c r="F156" s="151">
        <v>1383.21</v>
      </c>
      <c r="G156" s="46"/>
      <c r="H156" s="42" t="s">
        <v>925</v>
      </c>
    </row>
    <row r="157" spans="1:8" x14ac:dyDescent="0.2">
      <c r="A157" s="150" t="s">
        <v>915</v>
      </c>
      <c r="B157" s="42" t="s">
        <v>916</v>
      </c>
      <c r="C157" s="151">
        <v>9175</v>
      </c>
      <c r="D157" s="46"/>
      <c r="E157" s="46"/>
      <c r="F157" s="151">
        <v>9175</v>
      </c>
      <c r="G157" s="46"/>
      <c r="H157" s="42" t="s">
        <v>925</v>
      </c>
    </row>
    <row r="158" spans="1:8" x14ac:dyDescent="0.2">
      <c r="A158" s="150" t="s">
        <v>917</v>
      </c>
      <c r="B158" s="42" t="s">
        <v>918</v>
      </c>
      <c r="C158" s="151">
        <v>85605.68</v>
      </c>
      <c r="D158" s="46"/>
      <c r="E158" s="46"/>
      <c r="F158" s="151">
        <v>85605.68</v>
      </c>
      <c r="G158" s="46"/>
      <c r="H158" s="42" t="s">
        <v>925</v>
      </c>
    </row>
    <row r="159" spans="1:8" x14ac:dyDescent="0.2">
      <c r="A159" s="150" t="s">
        <v>919</v>
      </c>
      <c r="B159" s="42" t="s">
        <v>920</v>
      </c>
      <c r="C159" s="151">
        <v>24000</v>
      </c>
      <c r="D159" s="46"/>
      <c r="E159" s="46"/>
      <c r="F159" s="151">
        <v>24000</v>
      </c>
      <c r="G159" s="46"/>
      <c r="H159" s="42" t="s">
        <v>925</v>
      </c>
    </row>
    <row r="160" spans="1:8" x14ac:dyDescent="0.2">
      <c r="A160" s="150" t="s">
        <v>921</v>
      </c>
      <c r="B160" s="42" t="s">
        <v>922</v>
      </c>
      <c r="C160" s="151">
        <v>6699.79</v>
      </c>
      <c r="D160" s="46"/>
      <c r="E160" s="46"/>
      <c r="F160" s="151">
        <v>6699.79</v>
      </c>
      <c r="G160" s="46"/>
      <c r="H160" s="42" t="s">
        <v>925</v>
      </c>
    </row>
    <row r="161" spans="1:8" x14ac:dyDescent="0.2">
      <c r="A161" s="150" t="s">
        <v>923</v>
      </c>
      <c r="B161" s="42" t="s">
        <v>924</v>
      </c>
      <c r="C161" s="151">
        <v>2391</v>
      </c>
      <c r="D161" s="46"/>
      <c r="E161" s="46"/>
      <c r="F161" s="151">
        <v>2391</v>
      </c>
      <c r="G161" s="46"/>
      <c r="H161" s="42" t="s">
        <v>925</v>
      </c>
    </row>
    <row r="162" spans="1:8" x14ac:dyDescent="0.2">
      <c r="A162" s="150" t="s">
        <v>1417</v>
      </c>
      <c r="B162" s="42" t="s">
        <v>1418</v>
      </c>
      <c r="C162" s="151">
        <v>6640.32</v>
      </c>
      <c r="D162" s="46"/>
      <c r="E162" s="46"/>
      <c r="F162" s="151">
        <v>6640.32</v>
      </c>
      <c r="G162" s="46"/>
      <c r="H162" s="42" t="s">
        <v>925</v>
      </c>
    </row>
    <row r="163" spans="1:8" x14ac:dyDescent="0.2">
      <c r="A163" s="44">
        <v>1134</v>
      </c>
      <c r="B163" s="42" t="s">
        <v>200</v>
      </c>
      <c r="C163" s="46">
        <v>0</v>
      </c>
      <c r="D163" s="46">
        <v>0</v>
      </c>
      <c r="E163" s="46">
        <v>0</v>
      </c>
      <c r="F163" s="46">
        <v>0</v>
      </c>
      <c r="G163" s="46">
        <v>0</v>
      </c>
    </row>
    <row r="164" spans="1:8" x14ac:dyDescent="0.2">
      <c r="A164" s="44">
        <v>1139</v>
      </c>
      <c r="B164" s="42" t="s">
        <v>201</v>
      </c>
      <c r="C164" s="46">
        <v>0</v>
      </c>
      <c r="D164" s="46">
        <v>0</v>
      </c>
      <c r="E164" s="46">
        <v>0</v>
      </c>
      <c r="F164" s="46">
        <v>0</v>
      </c>
      <c r="G164" s="46">
        <v>0</v>
      </c>
    </row>
    <row r="166" spans="1:8" x14ac:dyDescent="0.2">
      <c r="A166" s="41" t="s">
        <v>599</v>
      </c>
      <c r="B166" s="41"/>
      <c r="C166" s="41"/>
      <c r="D166" s="41"/>
      <c r="E166" s="41"/>
      <c r="F166" s="41"/>
      <c r="G166" s="41"/>
      <c r="H166" s="41"/>
    </row>
    <row r="167" spans="1:8" x14ac:dyDescent="0.2">
      <c r="A167" s="43" t="s">
        <v>146</v>
      </c>
      <c r="B167" s="43" t="s">
        <v>143</v>
      </c>
      <c r="C167" s="43" t="s">
        <v>144</v>
      </c>
      <c r="D167" s="43" t="s">
        <v>150</v>
      </c>
      <c r="E167" s="43" t="s">
        <v>149</v>
      </c>
      <c r="F167" s="43" t="s">
        <v>202</v>
      </c>
      <c r="G167" s="43" t="s">
        <v>152</v>
      </c>
      <c r="H167" s="43"/>
    </row>
    <row r="168" spans="1:8" x14ac:dyDescent="0.2">
      <c r="A168" s="44">
        <v>1140</v>
      </c>
      <c r="B168" s="42" t="s">
        <v>203</v>
      </c>
      <c r="C168" s="46">
        <v>0</v>
      </c>
    </row>
    <row r="169" spans="1:8" x14ac:dyDescent="0.2">
      <c r="A169" s="44">
        <v>1141</v>
      </c>
      <c r="B169" s="42" t="s">
        <v>204</v>
      </c>
      <c r="C169" s="46">
        <v>0</v>
      </c>
    </row>
    <row r="170" spans="1:8" x14ac:dyDescent="0.2">
      <c r="A170" s="44">
        <v>1142</v>
      </c>
      <c r="B170" s="42" t="s">
        <v>205</v>
      </c>
      <c r="C170" s="46">
        <v>0</v>
      </c>
    </row>
    <row r="171" spans="1:8" x14ac:dyDescent="0.2">
      <c r="A171" s="44">
        <v>1143</v>
      </c>
      <c r="B171" s="42" t="s">
        <v>206</v>
      </c>
      <c r="C171" s="46">
        <v>0</v>
      </c>
    </row>
    <row r="172" spans="1:8" x14ac:dyDescent="0.2">
      <c r="A172" s="44">
        <v>1144</v>
      </c>
      <c r="B172" s="42" t="s">
        <v>207</v>
      </c>
      <c r="C172" s="46">
        <v>0</v>
      </c>
    </row>
    <row r="173" spans="1:8" x14ac:dyDescent="0.2">
      <c r="A173" s="44">
        <v>1145</v>
      </c>
      <c r="B173" s="42" t="s">
        <v>208</v>
      </c>
      <c r="C173" s="46">
        <v>0</v>
      </c>
    </row>
    <row r="175" spans="1:8" x14ac:dyDescent="0.2">
      <c r="A175" s="41" t="s">
        <v>576</v>
      </c>
      <c r="B175" s="41"/>
      <c r="C175" s="41"/>
      <c r="D175" s="41"/>
      <c r="E175" s="41"/>
      <c r="F175" s="41"/>
      <c r="G175" s="41"/>
      <c r="H175" s="41"/>
    </row>
    <row r="176" spans="1:8" x14ac:dyDescent="0.2">
      <c r="A176" s="43" t="s">
        <v>146</v>
      </c>
      <c r="B176" s="43" t="s">
        <v>143</v>
      </c>
      <c r="C176" s="43" t="s">
        <v>144</v>
      </c>
      <c r="D176" s="43" t="s">
        <v>148</v>
      </c>
      <c r="E176" s="43" t="s">
        <v>151</v>
      </c>
      <c r="F176" s="43" t="s">
        <v>209</v>
      </c>
      <c r="G176" s="43"/>
      <c r="H176" s="43"/>
    </row>
    <row r="177" spans="1:8" x14ac:dyDescent="0.2">
      <c r="A177" s="44">
        <v>1150</v>
      </c>
      <c r="B177" s="42" t="s">
        <v>210</v>
      </c>
      <c r="C177" s="46">
        <v>0</v>
      </c>
    </row>
    <row r="178" spans="1:8" x14ac:dyDescent="0.2">
      <c r="A178" s="44">
        <v>1151</v>
      </c>
      <c r="B178" s="42" t="s">
        <v>211</v>
      </c>
      <c r="C178" s="46">
        <v>0</v>
      </c>
    </row>
    <row r="180" spans="1:8" x14ac:dyDescent="0.2">
      <c r="A180" s="41" t="s">
        <v>577</v>
      </c>
      <c r="B180" s="41"/>
      <c r="C180" s="41"/>
      <c r="D180" s="41"/>
      <c r="E180" s="41"/>
      <c r="F180" s="41"/>
      <c r="G180" s="41"/>
      <c r="H180" s="41"/>
    </row>
    <row r="181" spans="1:8" x14ac:dyDescent="0.2">
      <c r="A181" s="43" t="s">
        <v>146</v>
      </c>
      <c r="B181" s="43" t="s">
        <v>143</v>
      </c>
      <c r="C181" s="43" t="s">
        <v>144</v>
      </c>
      <c r="D181" s="43" t="s">
        <v>145</v>
      </c>
      <c r="E181" s="43" t="s">
        <v>194</v>
      </c>
      <c r="F181" s="43"/>
      <c r="G181" s="43"/>
      <c r="H181" s="43"/>
    </row>
    <row r="182" spans="1:8" x14ac:dyDescent="0.2">
      <c r="A182" s="44">
        <v>1213</v>
      </c>
      <c r="B182" s="42" t="s">
        <v>212</v>
      </c>
      <c r="C182" s="46">
        <v>0</v>
      </c>
    </row>
    <row r="184" spans="1:8" x14ac:dyDescent="0.2">
      <c r="A184" s="41" t="s">
        <v>578</v>
      </c>
      <c r="B184" s="41"/>
      <c r="C184" s="41"/>
      <c r="D184" s="41"/>
      <c r="E184" s="41"/>
      <c r="F184" s="41"/>
      <c r="G184" s="41"/>
      <c r="H184" s="41"/>
    </row>
    <row r="185" spans="1:8" x14ac:dyDescent="0.2">
      <c r="A185" s="43" t="s">
        <v>146</v>
      </c>
      <c r="B185" s="43" t="s">
        <v>143</v>
      </c>
      <c r="C185" s="43" t="s">
        <v>144</v>
      </c>
      <c r="D185" s="43"/>
      <c r="E185" s="43"/>
      <c r="F185" s="43"/>
      <c r="G185" s="43"/>
      <c r="H185" s="43"/>
    </row>
    <row r="186" spans="1:8" x14ac:dyDescent="0.2">
      <c r="A186" s="44">
        <v>1214</v>
      </c>
      <c r="B186" s="42" t="s">
        <v>213</v>
      </c>
      <c r="C186" s="46">
        <v>0</v>
      </c>
    </row>
    <row r="188" spans="1:8" x14ac:dyDescent="0.2">
      <c r="A188" s="41" t="s">
        <v>579</v>
      </c>
      <c r="B188" s="41"/>
      <c r="C188" s="41"/>
      <c r="D188" s="41"/>
      <c r="E188" s="41"/>
      <c r="F188" s="41"/>
      <c r="G188" s="41"/>
      <c r="H188" s="41"/>
    </row>
    <row r="189" spans="1:8" x14ac:dyDescent="0.2">
      <c r="A189" s="43" t="s">
        <v>146</v>
      </c>
      <c r="B189" s="43" t="s">
        <v>143</v>
      </c>
      <c r="C189" s="43" t="s">
        <v>144</v>
      </c>
      <c r="D189" s="43" t="s">
        <v>153</v>
      </c>
      <c r="E189" s="43" t="s">
        <v>154</v>
      </c>
      <c r="F189" s="43" t="s">
        <v>148</v>
      </c>
      <c r="G189" s="43" t="s">
        <v>214</v>
      </c>
      <c r="H189" s="43" t="s">
        <v>155</v>
      </c>
    </row>
    <row r="190" spans="1:8" x14ac:dyDescent="0.2">
      <c r="A190" s="44">
        <v>1230</v>
      </c>
      <c r="B190" s="42" t="s">
        <v>215</v>
      </c>
      <c r="C190" s="46">
        <v>0</v>
      </c>
      <c r="D190" s="46">
        <v>0</v>
      </c>
      <c r="E190" s="46">
        <v>0</v>
      </c>
    </row>
    <row r="191" spans="1:8" x14ac:dyDescent="0.2">
      <c r="A191" s="44">
        <v>1231</v>
      </c>
      <c r="B191" s="42" t="s">
        <v>216</v>
      </c>
      <c r="C191" s="46">
        <v>0</v>
      </c>
      <c r="D191" s="46">
        <v>0</v>
      </c>
      <c r="E191" s="46">
        <v>0</v>
      </c>
    </row>
    <row r="192" spans="1:8" x14ac:dyDescent="0.2">
      <c r="A192" s="44">
        <v>1232</v>
      </c>
      <c r="B192" s="42" t="s">
        <v>217</v>
      </c>
      <c r="C192" s="46">
        <v>0</v>
      </c>
      <c r="D192" s="46">
        <v>0</v>
      </c>
      <c r="E192" s="46">
        <v>0</v>
      </c>
    </row>
    <row r="193" spans="1:11" x14ac:dyDescent="0.2">
      <c r="A193" s="44">
        <v>1233</v>
      </c>
      <c r="B193" s="42" t="s">
        <v>218</v>
      </c>
      <c r="C193" s="46">
        <v>0</v>
      </c>
      <c r="D193" s="46">
        <v>0</v>
      </c>
      <c r="E193" s="46">
        <v>0</v>
      </c>
    </row>
    <row r="194" spans="1:11" x14ac:dyDescent="0.2">
      <c r="A194" s="44">
        <v>1234</v>
      </c>
      <c r="B194" s="42" t="s">
        <v>219</v>
      </c>
      <c r="C194" s="46">
        <v>0</v>
      </c>
      <c r="D194" s="46">
        <v>0</v>
      </c>
      <c r="E194" s="46">
        <v>0</v>
      </c>
    </row>
    <row r="195" spans="1:11" x14ac:dyDescent="0.2">
      <c r="A195" s="44">
        <v>1235</v>
      </c>
      <c r="B195" s="42" t="s">
        <v>220</v>
      </c>
      <c r="C195" s="46">
        <v>0</v>
      </c>
      <c r="D195" s="46">
        <v>0</v>
      </c>
      <c r="E195" s="46">
        <v>0</v>
      </c>
    </row>
    <row r="196" spans="1:11" x14ac:dyDescent="0.2">
      <c r="A196" s="44">
        <v>1236</v>
      </c>
      <c r="B196" s="42" t="s">
        <v>221</v>
      </c>
      <c r="C196" s="46">
        <v>0</v>
      </c>
      <c r="D196" s="46">
        <v>0</v>
      </c>
      <c r="E196" s="46">
        <v>0</v>
      </c>
    </row>
    <row r="197" spans="1:11" x14ac:dyDescent="0.2">
      <c r="A197" s="44">
        <v>1239</v>
      </c>
      <c r="B197" s="42" t="s">
        <v>222</v>
      </c>
      <c r="C197" s="46">
        <v>0</v>
      </c>
      <c r="D197" s="46">
        <v>0</v>
      </c>
      <c r="E197" s="46">
        <v>0</v>
      </c>
    </row>
    <row r="198" spans="1:11" x14ac:dyDescent="0.2">
      <c r="A198" s="44">
        <v>1240</v>
      </c>
      <c r="B198" s="42" t="s">
        <v>223</v>
      </c>
      <c r="C198" s="162">
        <f>SUM(C199:C205)</f>
        <v>19089983.080000002</v>
      </c>
      <c r="D198" s="162">
        <f t="shared" ref="D198:E198" si="3">SUM(D199:D205)</f>
        <v>2054965.0200000003</v>
      </c>
      <c r="E198" s="180">
        <f t="shared" si="3"/>
        <v>13610077.259999998</v>
      </c>
    </row>
    <row r="199" spans="1:11" ht="22.5" x14ac:dyDescent="0.2">
      <c r="A199" s="44">
        <v>1241</v>
      </c>
      <c r="B199" s="42" t="s">
        <v>224</v>
      </c>
      <c r="C199" s="46">
        <v>5359498.33</v>
      </c>
      <c r="D199" s="163">
        <v>579181.47</v>
      </c>
      <c r="E199" s="163">
        <v>3946654.4419999998</v>
      </c>
      <c r="F199" s="164" t="s">
        <v>926</v>
      </c>
      <c r="G199" s="165" t="s">
        <v>927</v>
      </c>
      <c r="H199" s="164" t="s">
        <v>928</v>
      </c>
      <c r="I199" s="46"/>
      <c r="K199" s="46"/>
    </row>
    <row r="200" spans="1:11" x14ac:dyDescent="0.2">
      <c r="A200" s="44">
        <v>1242</v>
      </c>
      <c r="B200" s="42" t="s">
        <v>225</v>
      </c>
      <c r="C200" s="46">
        <v>6802050.8399999999</v>
      </c>
      <c r="D200" s="163">
        <v>677014.15</v>
      </c>
      <c r="E200" s="163">
        <v>3772702.3</v>
      </c>
      <c r="F200" s="164" t="s">
        <v>926</v>
      </c>
      <c r="G200" s="166">
        <v>0.1</v>
      </c>
      <c r="H200" s="164" t="s">
        <v>928</v>
      </c>
      <c r="J200" s="46"/>
    </row>
    <row r="201" spans="1:11" x14ac:dyDescent="0.2">
      <c r="A201" s="44">
        <v>1243</v>
      </c>
      <c r="B201" s="42" t="s">
        <v>226</v>
      </c>
      <c r="C201" s="46">
        <v>0</v>
      </c>
      <c r="D201" s="163">
        <v>0</v>
      </c>
      <c r="E201" s="163">
        <v>0</v>
      </c>
      <c r="F201" s="164"/>
      <c r="G201" s="165"/>
      <c r="H201" s="164"/>
    </row>
    <row r="202" spans="1:11" x14ac:dyDescent="0.2">
      <c r="A202" s="44">
        <v>1244</v>
      </c>
      <c r="B202" s="42" t="s">
        <v>227</v>
      </c>
      <c r="C202" s="46">
        <v>3166259.91</v>
      </c>
      <c r="D202" s="163">
        <v>555747.30000000005</v>
      </c>
      <c r="E202" s="163">
        <v>2919091.59</v>
      </c>
      <c r="F202" s="164" t="s">
        <v>926</v>
      </c>
      <c r="G202" s="166">
        <v>0.25</v>
      </c>
      <c r="H202" s="164" t="s">
        <v>928</v>
      </c>
    </row>
    <row r="203" spans="1:11" x14ac:dyDescent="0.2">
      <c r="A203" s="44">
        <v>1245</v>
      </c>
      <c r="B203" s="42" t="s">
        <v>228</v>
      </c>
      <c r="C203" s="46">
        <v>0</v>
      </c>
      <c r="D203" s="163">
        <v>0</v>
      </c>
      <c r="E203" s="163">
        <v>0</v>
      </c>
      <c r="F203" s="164"/>
      <c r="G203" s="165"/>
      <c r="H203" s="164"/>
      <c r="I203" s="46"/>
    </row>
    <row r="204" spans="1:11" x14ac:dyDescent="0.2">
      <c r="A204" s="44">
        <v>1246</v>
      </c>
      <c r="B204" s="42" t="s">
        <v>229</v>
      </c>
      <c r="C204" s="46">
        <v>3460449.86</v>
      </c>
      <c r="D204" s="163">
        <v>243022.1</v>
      </c>
      <c r="E204" s="163">
        <v>2971628.9279999998</v>
      </c>
      <c r="F204" s="164" t="s">
        <v>926</v>
      </c>
      <c r="G204" s="166">
        <v>0.1</v>
      </c>
      <c r="H204" s="164" t="s">
        <v>928</v>
      </c>
    </row>
    <row r="205" spans="1:11" x14ac:dyDescent="0.2">
      <c r="A205" s="44">
        <v>1247</v>
      </c>
      <c r="B205" s="42" t="s">
        <v>230</v>
      </c>
      <c r="C205" s="46">
        <v>301724.14</v>
      </c>
      <c r="D205" s="163">
        <v>0</v>
      </c>
      <c r="E205" s="163">
        <v>0</v>
      </c>
      <c r="F205" s="164"/>
      <c r="G205" s="164"/>
      <c r="H205" s="164"/>
    </row>
    <row r="206" spans="1:11" x14ac:dyDescent="0.2">
      <c r="A206" s="44">
        <v>1248</v>
      </c>
      <c r="B206" s="42" t="s">
        <v>231</v>
      </c>
      <c r="C206" s="46">
        <v>0</v>
      </c>
      <c r="D206" s="46">
        <v>0</v>
      </c>
      <c r="E206" s="46">
        <v>0</v>
      </c>
    </row>
    <row r="208" spans="1:11" x14ac:dyDescent="0.2">
      <c r="A208" s="41" t="s">
        <v>580</v>
      </c>
      <c r="B208" s="41"/>
      <c r="C208" s="41"/>
      <c r="D208" s="41"/>
      <c r="E208" s="41"/>
      <c r="F208" s="41"/>
      <c r="G208" s="41"/>
      <c r="H208" s="41"/>
    </row>
    <row r="209" spans="1:8" x14ac:dyDescent="0.2">
      <c r="A209" s="43" t="s">
        <v>146</v>
      </c>
      <c r="B209" s="43" t="s">
        <v>143</v>
      </c>
      <c r="C209" s="43" t="s">
        <v>144</v>
      </c>
      <c r="D209" s="43" t="s">
        <v>156</v>
      </c>
      <c r="E209" s="43" t="s">
        <v>232</v>
      </c>
      <c r="F209" s="43" t="s">
        <v>148</v>
      </c>
      <c r="G209" s="43" t="s">
        <v>214</v>
      </c>
      <c r="H209" s="43" t="s">
        <v>155</v>
      </c>
    </row>
    <row r="210" spans="1:8" x14ac:dyDescent="0.2">
      <c r="A210" s="44">
        <v>1250</v>
      </c>
      <c r="B210" s="42" t="s">
        <v>233</v>
      </c>
      <c r="C210" s="162">
        <f>+C211</f>
        <v>133169</v>
      </c>
      <c r="D210" s="162">
        <f t="shared" ref="D210:E210" si="4">+D211</f>
        <v>6658.44</v>
      </c>
      <c r="E210" s="162">
        <f t="shared" si="4"/>
        <v>24824.01</v>
      </c>
    </row>
    <row r="211" spans="1:8" x14ac:dyDescent="0.2">
      <c r="A211" s="44">
        <v>1251</v>
      </c>
      <c r="B211" s="42" t="s">
        <v>234</v>
      </c>
      <c r="C211" s="162">
        <f>+C212</f>
        <v>133169</v>
      </c>
      <c r="D211" s="162">
        <f>+D212</f>
        <v>6658.44</v>
      </c>
      <c r="E211" s="162">
        <f>+E212</f>
        <v>24824.01</v>
      </c>
    </row>
    <row r="212" spans="1:8" x14ac:dyDescent="0.2">
      <c r="A212" s="44" t="s">
        <v>929</v>
      </c>
      <c r="B212" s="42" t="s">
        <v>930</v>
      </c>
      <c r="C212" s="46">
        <v>133169</v>
      </c>
      <c r="D212" s="46">
        <v>6658.44</v>
      </c>
      <c r="E212" s="46">
        <v>24824.01</v>
      </c>
      <c r="F212" s="164" t="s">
        <v>926</v>
      </c>
      <c r="G212" s="166">
        <v>0.05</v>
      </c>
      <c r="H212" s="164" t="s">
        <v>928</v>
      </c>
    </row>
    <row r="213" spans="1:8" x14ac:dyDescent="0.2">
      <c r="A213" s="44">
        <v>1252</v>
      </c>
      <c r="B213" s="42" t="s">
        <v>235</v>
      </c>
      <c r="C213" s="46">
        <v>0</v>
      </c>
      <c r="D213" s="46">
        <v>0</v>
      </c>
      <c r="E213" s="46">
        <v>0</v>
      </c>
    </row>
    <row r="214" spans="1:8" x14ac:dyDescent="0.2">
      <c r="A214" s="44">
        <v>1253</v>
      </c>
      <c r="B214" s="42" t="s">
        <v>236</v>
      </c>
      <c r="C214" s="46">
        <v>0</v>
      </c>
      <c r="D214" s="46">
        <v>0</v>
      </c>
      <c r="E214" s="46">
        <v>0</v>
      </c>
    </row>
    <row r="215" spans="1:8" x14ac:dyDescent="0.2">
      <c r="A215" s="44">
        <v>1254</v>
      </c>
      <c r="B215" s="42" t="s">
        <v>237</v>
      </c>
      <c r="C215" s="46">
        <v>0</v>
      </c>
      <c r="D215" s="46">
        <v>0</v>
      </c>
      <c r="E215" s="46">
        <v>0</v>
      </c>
    </row>
    <row r="216" spans="1:8" x14ac:dyDescent="0.2">
      <c r="A216" s="44">
        <v>1259</v>
      </c>
      <c r="B216" s="42" t="s">
        <v>238</v>
      </c>
      <c r="C216" s="46">
        <v>0</v>
      </c>
      <c r="D216" s="46">
        <v>0</v>
      </c>
      <c r="E216" s="46">
        <v>0</v>
      </c>
    </row>
    <row r="217" spans="1:8" x14ac:dyDescent="0.2">
      <c r="A217" s="44">
        <v>1270</v>
      </c>
      <c r="B217" s="42" t="s">
        <v>239</v>
      </c>
      <c r="C217" s="162">
        <f>+C220</f>
        <v>19166.2</v>
      </c>
      <c r="D217" s="162">
        <f t="shared" ref="D217:E217" si="5">+D220</f>
        <v>0</v>
      </c>
      <c r="E217" s="162">
        <f t="shared" si="5"/>
        <v>19166.2</v>
      </c>
    </row>
    <row r="218" spans="1:8" x14ac:dyDescent="0.2">
      <c r="A218" s="44">
        <v>1271</v>
      </c>
      <c r="B218" s="42" t="s">
        <v>240</v>
      </c>
      <c r="C218" s="46">
        <v>0</v>
      </c>
      <c r="D218" s="46">
        <v>0</v>
      </c>
      <c r="E218" s="46">
        <v>0</v>
      </c>
    </row>
    <row r="219" spans="1:8" x14ac:dyDescent="0.2">
      <c r="A219" s="44">
        <v>1272</v>
      </c>
      <c r="B219" s="42" t="s">
        <v>241</v>
      </c>
      <c r="C219" s="46">
        <v>0</v>
      </c>
      <c r="D219" s="46">
        <v>0</v>
      </c>
      <c r="E219" s="46">
        <v>0</v>
      </c>
    </row>
    <row r="220" spans="1:8" x14ac:dyDescent="0.2">
      <c r="A220" s="44">
        <v>1273</v>
      </c>
      <c r="B220" s="42" t="s">
        <v>242</v>
      </c>
      <c r="C220" s="162">
        <f>+C221+C222</f>
        <v>19166.2</v>
      </c>
      <c r="D220" s="162">
        <f t="shared" ref="D220:E220" si="6">+D221+D222</f>
        <v>0</v>
      </c>
      <c r="E220" s="162">
        <f t="shared" si="6"/>
        <v>19166.2</v>
      </c>
    </row>
    <row r="221" spans="1:8" x14ac:dyDescent="0.2">
      <c r="A221" s="150" t="s">
        <v>931</v>
      </c>
      <c r="B221" s="42" t="s">
        <v>932</v>
      </c>
      <c r="C221" s="151">
        <v>1750</v>
      </c>
      <c r="D221" s="151">
        <v>0</v>
      </c>
      <c r="E221" s="151">
        <v>1750</v>
      </c>
    </row>
    <row r="222" spans="1:8" x14ac:dyDescent="0.2">
      <c r="A222" s="150" t="s">
        <v>933</v>
      </c>
      <c r="B222" s="42" t="s">
        <v>934</v>
      </c>
      <c r="C222" s="151">
        <v>17416.2</v>
      </c>
      <c r="D222" s="151">
        <v>0</v>
      </c>
      <c r="E222" s="151">
        <v>17416.2</v>
      </c>
    </row>
    <row r="223" spans="1:8" x14ac:dyDescent="0.2">
      <c r="A223" s="44">
        <v>1274</v>
      </c>
      <c r="B223" s="42" t="s">
        <v>243</v>
      </c>
      <c r="C223" s="46">
        <v>0</v>
      </c>
      <c r="D223" s="46">
        <v>0</v>
      </c>
      <c r="E223" s="46">
        <v>0</v>
      </c>
    </row>
    <row r="224" spans="1:8" x14ac:dyDescent="0.2">
      <c r="A224" s="44">
        <v>1275</v>
      </c>
      <c r="B224" s="42" t="s">
        <v>244</v>
      </c>
      <c r="C224" s="46">
        <v>0</v>
      </c>
      <c r="D224" s="46">
        <v>0</v>
      </c>
      <c r="E224" s="46">
        <v>0</v>
      </c>
    </row>
    <row r="225" spans="1:8" x14ac:dyDescent="0.2">
      <c r="A225" s="44">
        <v>1279</v>
      </c>
      <c r="B225" s="42" t="s">
        <v>245</v>
      </c>
      <c r="C225" s="46">
        <v>0</v>
      </c>
      <c r="D225" s="46">
        <v>0</v>
      </c>
      <c r="E225" s="46">
        <v>0</v>
      </c>
    </row>
    <row r="227" spans="1:8" x14ac:dyDescent="0.2">
      <c r="A227" s="41" t="s">
        <v>581</v>
      </c>
      <c r="B227" s="41"/>
      <c r="C227" s="41"/>
      <c r="D227" s="41"/>
      <c r="E227" s="41"/>
      <c r="F227" s="41"/>
      <c r="G227" s="41"/>
      <c r="H227" s="41"/>
    </row>
    <row r="228" spans="1:8" x14ac:dyDescent="0.2">
      <c r="A228" s="43" t="s">
        <v>146</v>
      </c>
      <c r="B228" s="43" t="s">
        <v>143</v>
      </c>
      <c r="C228" s="43" t="s">
        <v>144</v>
      </c>
      <c r="D228" s="43" t="s">
        <v>246</v>
      </c>
      <c r="E228" s="43"/>
      <c r="F228" s="43"/>
      <c r="G228" s="43"/>
      <c r="H228" s="43"/>
    </row>
    <row r="229" spans="1:8" x14ac:dyDescent="0.2">
      <c r="A229" s="44">
        <v>1160</v>
      </c>
      <c r="B229" s="42" t="s">
        <v>247</v>
      </c>
      <c r="C229" s="46">
        <v>0</v>
      </c>
    </row>
    <row r="230" spans="1:8" x14ac:dyDescent="0.2">
      <c r="A230" s="44">
        <v>1161</v>
      </c>
      <c r="B230" s="42" t="s">
        <v>248</v>
      </c>
      <c r="C230" s="46">
        <v>0</v>
      </c>
    </row>
    <row r="231" spans="1:8" x14ac:dyDescent="0.2">
      <c r="A231" s="44">
        <v>1162</v>
      </c>
      <c r="B231" s="42" t="s">
        <v>249</v>
      </c>
      <c r="C231" s="46">
        <v>0</v>
      </c>
    </row>
    <row r="233" spans="1:8" x14ac:dyDescent="0.2">
      <c r="A233" s="41" t="s">
        <v>582</v>
      </c>
      <c r="B233" s="41"/>
      <c r="C233" s="41"/>
      <c r="D233" s="41"/>
      <c r="E233" s="41"/>
      <c r="F233" s="41"/>
      <c r="G233" s="41"/>
      <c r="H233" s="41"/>
    </row>
    <row r="234" spans="1:8" x14ac:dyDescent="0.2">
      <c r="A234" s="43" t="s">
        <v>146</v>
      </c>
      <c r="B234" s="43" t="s">
        <v>143</v>
      </c>
      <c r="C234" s="43" t="s">
        <v>144</v>
      </c>
      <c r="D234" s="43" t="s">
        <v>194</v>
      </c>
      <c r="E234" s="43"/>
      <c r="F234" s="43"/>
      <c r="G234" s="43"/>
      <c r="H234" s="43"/>
    </row>
    <row r="235" spans="1:8" x14ac:dyDescent="0.2">
      <c r="A235" s="44">
        <v>1290</v>
      </c>
      <c r="B235" s="42" t="s">
        <v>250</v>
      </c>
      <c r="C235" s="46">
        <v>0</v>
      </c>
    </row>
    <row r="236" spans="1:8" x14ac:dyDescent="0.2">
      <c r="A236" s="44">
        <v>1291</v>
      </c>
      <c r="B236" s="42" t="s">
        <v>251</v>
      </c>
      <c r="C236" s="46">
        <v>0</v>
      </c>
    </row>
    <row r="237" spans="1:8" x14ac:dyDescent="0.2">
      <c r="A237" s="44">
        <v>1292</v>
      </c>
      <c r="B237" s="42" t="s">
        <v>252</v>
      </c>
      <c r="C237" s="46">
        <v>0</v>
      </c>
    </row>
    <row r="238" spans="1:8" x14ac:dyDescent="0.2">
      <c r="A238" s="44">
        <v>1293</v>
      </c>
      <c r="B238" s="42" t="s">
        <v>253</v>
      </c>
      <c r="C238" s="46">
        <v>0</v>
      </c>
    </row>
    <row r="240" spans="1:8" x14ac:dyDescent="0.2">
      <c r="A240" s="41" t="s">
        <v>583</v>
      </c>
      <c r="B240" s="41"/>
      <c r="C240" s="41"/>
      <c r="D240" s="41"/>
      <c r="E240" s="41"/>
      <c r="F240" s="41"/>
      <c r="G240" s="41"/>
      <c r="H240" s="41"/>
    </row>
    <row r="241" spans="1:8" x14ac:dyDescent="0.2">
      <c r="A241" s="43" t="s">
        <v>146</v>
      </c>
      <c r="B241" s="43" t="s">
        <v>143</v>
      </c>
      <c r="C241" s="43" t="s">
        <v>144</v>
      </c>
      <c r="D241" s="43" t="s">
        <v>190</v>
      </c>
      <c r="E241" s="43" t="s">
        <v>191</v>
      </c>
      <c r="F241" s="43" t="s">
        <v>192</v>
      </c>
      <c r="G241" s="43" t="s">
        <v>254</v>
      </c>
      <c r="H241" s="43" t="s">
        <v>255</v>
      </c>
    </row>
    <row r="242" spans="1:8" x14ac:dyDescent="0.2">
      <c r="A242" s="44">
        <v>2110</v>
      </c>
      <c r="B242" s="42" t="s">
        <v>256</v>
      </c>
      <c r="C242" s="162">
        <f>+C254+C309+C324+C243</f>
        <v>3926074.8100000005</v>
      </c>
      <c r="D242" s="162">
        <f>+D254+D309+D324+D243</f>
        <v>3926074.8100000005</v>
      </c>
      <c r="E242" s="162">
        <f>+E254+E309+E324+E243</f>
        <v>0</v>
      </c>
      <c r="F242" s="162">
        <f>+F254+F309+F324+F243</f>
        <v>0</v>
      </c>
      <c r="G242" s="162">
        <f>+G254+G309+G324+G243</f>
        <v>0</v>
      </c>
    </row>
    <row r="243" spans="1:8" x14ac:dyDescent="0.2">
      <c r="A243" s="44">
        <v>2111</v>
      </c>
      <c r="B243" s="42" t="s">
        <v>257</v>
      </c>
      <c r="C243" s="162">
        <f>SUM(C244:C253)</f>
        <v>328529.78000000003</v>
      </c>
      <c r="D243" s="162">
        <f>SUM(D244:D253)</f>
        <v>328529.78000000003</v>
      </c>
      <c r="E243" s="162">
        <f t="shared" ref="E243:G243" si="7">SUM(E244:E253)</f>
        <v>0</v>
      </c>
      <c r="F243" s="162">
        <f t="shared" si="7"/>
        <v>0</v>
      </c>
      <c r="G243" s="162">
        <f t="shared" si="7"/>
        <v>0</v>
      </c>
    </row>
    <row r="244" spans="1:8" x14ac:dyDescent="0.2">
      <c r="A244" s="150" t="s">
        <v>1419</v>
      </c>
      <c r="B244" s="42" t="s">
        <v>1420</v>
      </c>
      <c r="C244" s="151">
        <v>135440.13</v>
      </c>
      <c r="D244" s="151">
        <v>135440.13</v>
      </c>
      <c r="E244" s="46"/>
      <c r="F244" s="46"/>
      <c r="G244" s="46"/>
      <c r="H244" s="167" t="s">
        <v>1135</v>
      </c>
    </row>
    <row r="245" spans="1:8" x14ac:dyDescent="0.2">
      <c r="A245" s="150" t="s">
        <v>1421</v>
      </c>
      <c r="B245" s="42" t="s">
        <v>849</v>
      </c>
      <c r="C245" s="151">
        <v>177063.85</v>
      </c>
      <c r="D245" s="151">
        <v>177063.85</v>
      </c>
      <c r="E245" s="46"/>
      <c r="F245" s="46"/>
      <c r="G245" s="46"/>
      <c r="H245" s="167" t="s">
        <v>1135</v>
      </c>
    </row>
    <row r="246" spans="1:8" x14ac:dyDescent="0.2">
      <c r="A246" s="150" t="s">
        <v>1422</v>
      </c>
      <c r="B246" s="42" t="s">
        <v>1423</v>
      </c>
      <c r="C246" s="151">
        <v>1474.4</v>
      </c>
      <c r="D246" s="151">
        <v>1474.4</v>
      </c>
      <c r="E246" s="46"/>
      <c r="F246" s="46"/>
      <c r="G246" s="46"/>
      <c r="H246" s="167" t="s">
        <v>1135</v>
      </c>
    </row>
    <row r="247" spans="1:8" x14ac:dyDescent="0.2">
      <c r="A247" s="150" t="s">
        <v>1424</v>
      </c>
      <c r="B247" s="42" t="s">
        <v>1425</v>
      </c>
      <c r="C247" s="151">
        <v>1474.4</v>
      </c>
      <c r="D247" s="151">
        <v>1474.4</v>
      </c>
      <c r="E247" s="46"/>
      <c r="F247" s="46"/>
      <c r="G247" s="46"/>
      <c r="H247" s="167" t="s">
        <v>1135</v>
      </c>
    </row>
    <row r="248" spans="1:8" x14ac:dyDescent="0.2">
      <c r="A248" s="150" t="s">
        <v>1426</v>
      </c>
      <c r="B248" s="42" t="s">
        <v>1427</v>
      </c>
      <c r="C248" s="151">
        <v>2380.4</v>
      </c>
      <c r="D248" s="151">
        <v>2380.4</v>
      </c>
      <c r="E248" s="46"/>
      <c r="F248" s="46"/>
      <c r="G248" s="46"/>
      <c r="H248" s="167" t="s">
        <v>1135</v>
      </c>
    </row>
    <row r="249" spans="1:8" x14ac:dyDescent="0.2">
      <c r="A249" s="150" t="s">
        <v>1428</v>
      </c>
      <c r="B249" s="42" t="s">
        <v>1429</v>
      </c>
      <c r="C249" s="151">
        <v>2380.4</v>
      </c>
      <c r="D249" s="151">
        <v>2380.4</v>
      </c>
      <c r="E249" s="46"/>
      <c r="F249" s="46"/>
      <c r="G249" s="46"/>
      <c r="H249" s="167" t="s">
        <v>1135</v>
      </c>
    </row>
    <row r="250" spans="1:8" x14ac:dyDescent="0.2">
      <c r="A250" s="150" t="s">
        <v>1430</v>
      </c>
      <c r="B250" s="42" t="s">
        <v>1431</v>
      </c>
      <c r="C250" s="151">
        <v>3039.1</v>
      </c>
      <c r="D250" s="151">
        <v>3039.1</v>
      </c>
      <c r="E250" s="46"/>
      <c r="F250" s="46"/>
      <c r="G250" s="46"/>
      <c r="H250" s="167" t="s">
        <v>1135</v>
      </c>
    </row>
    <row r="251" spans="1:8" x14ac:dyDescent="0.2">
      <c r="A251" s="150" t="s">
        <v>1432</v>
      </c>
      <c r="B251" s="42" t="s">
        <v>1433</v>
      </c>
      <c r="C251" s="151">
        <v>1758.6</v>
      </c>
      <c r="D251" s="151">
        <v>1758.6</v>
      </c>
      <c r="E251" s="46"/>
      <c r="F251" s="46"/>
      <c r="G251" s="46"/>
      <c r="H251" s="167" t="s">
        <v>1135</v>
      </c>
    </row>
    <row r="252" spans="1:8" x14ac:dyDescent="0.2">
      <c r="A252" s="150" t="s">
        <v>1434</v>
      </c>
      <c r="B252" s="42" t="s">
        <v>1435</v>
      </c>
      <c r="C252" s="151">
        <v>2013.3</v>
      </c>
      <c r="D252" s="151">
        <v>2013.3</v>
      </c>
      <c r="E252" s="46"/>
      <c r="F252" s="46"/>
      <c r="G252" s="46"/>
      <c r="H252" s="167" t="s">
        <v>1135</v>
      </c>
    </row>
    <row r="253" spans="1:8" x14ac:dyDescent="0.2">
      <c r="A253" s="150" t="s">
        <v>1436</v>
      </c>
      <c r="B253" s="42" t="s">
        <v>1437</v>
      </c>
      <c r="C253" s="151">
        <v>1505.2</v>
      </c>
      <c r="D253" s="151">
        <v>1505.2</v>
      </c>
      <c r="E253" s="46"/>
      <c r="F253" s="46"/>
      <c r="G253" s="46"/>
      <c r="H253" s="167" t="s">
        <v>1135</v>
      </c>
    </row>
    <row r="254" spans="1:8" x14ac:dyDescent="0.2">
      <c r="A254" s="44">
        <v>2112</v>
      </c>
      <c r="B254" s="42" t="s">
        <v>258</v>
      </c>
      <c r="C254" s="162">
        <f>SUM(C255:C304)</f>
        <v>853831.24</v>
      </c>
      <c r="D254" s="162">
        <f>SUM(D255:D304)</f>
        <v>853831.24</v>
      </c>
      <c r="E254" s="162">
        <v>0</v>
      </c>
      <c r="F254" s="162">
        <v>0</v>
      </c>
      <c r="G254" s="162">
        <v>0</v>
      </c>
    </row>
    <row r="255" spans="1:8" x14ac:dyDescent="0.2">
      <c r="A255" s="150" t="s">
        <v>1438</v>
      </c>
      <c r="B255" s="42" t="s">
        <v>1439</v>
      </c>
      <c r="C255" s="151">
        <v>125626.75</v>
      </c>
      <c r="D255" s="151">
        <v>125626.75</v>
      </c>
      <c r="E255" s="46"/>
      <c r="F255" s="46"/>
      <c r="G255" s="46"/>
      <c r="H255" s="167" t="s">
        <v>1135</v>
      </c>
    </row>
    <row r="256" spans="1:8" x14ac:dyDescent="0.2">
      <c r="A256" s="150" t="s">
        <v>1440</v>
      </c>
      <c r="B256" s="42" t="s">
        <v>1441</v>
      </c>
      <c r="C256" s="151">
        <v>35655.07</v>
      </c>
      <c r="D256" s="151">
        <v>35655.07</v>
      </c>
      <c r="E256" s="46"/>
      <c r="F256" s="46"/>
      <c r="G256" s="46"/>
      <c r="H256" s="167" t="s">
        <v>1135</v>
      </c>
    </row>
    <row r="257" spans="1:8" x14ac:dyDescent="0.2">
      <c r="A257" s="150" t="s">
        <v>1442</v>
      </c>
      <c r="B257" s="42" t="s">
        <v>1443</v>
      </c>
      <c r="C257" s="151">
        <v>60000</v>
      </c>
      <c r="D257" s="151">
        <v>60000</v>
      </c>
      <c r="E257" s="46"/>
      <c r="F257" s="46"/>
      <c r="G257" s="46"/>
      <c r="H257" s="167" t="s">
        <v>1135</v>
      </c>
    </row>
    <row r="258" spans="1:8" x14ac:dyDescent="0.2">
      <c r="A258" s="150" t="s">
        <v>935</v>
      </c>
      <c r="B258" s="42" t="s">
        <v>936</v>
      </c>
      <c r="C258" s="151">
        <v>90927.62</v>
      </c>
      <c r="D258" s="151">
        <v>90927.62</v>
      </c>
      <c r="E258" s="46"/>
      <c r="F258" s="46"/>
      <c r="G258" s="46"/>
      <c r="H258" s="167" t="s">
        <v>1135</v>
      </c>
    </row>
    <row r="259" spans="1:8" x14ac:dyDescent="0.2">
      <c r="A259" s="150" t="s">
        <v>937</v>
      </c>
      <c r="B259" s="42" t="s">
        <v>843</v>
      </c>
      <c r="C259" s="151">
        <v>582.92999999999995</v>
      </c>
      <c r="D259" s="151">
        <v>582.92999999999995</v>
      </c>
      <c r="E259" s="46"/>
      <c r="F259" s="46"/>
      <c r="G259" s="46"/>
      <c r="H259" s="167" t="s">
        <v>1135</v>
      </c>
    </row>
    <row r="260" spans="1:8" x14ac:dyDescent="0.2">
      <c r="A260" s="150" t="s">
        <v>938</v>
      </c>
      <c r="B260" s="42" t="s">
        <v>939</v>
      </c>
      <c r="C260" s="151">
        <v>7134</v>
      </c>
      <c r="D260" s="151">
        <v>7134</v>
      </c>
      <c r="E260" s="46"/>
      <c r="F260" s="46"/>
      <c r="G260" s="46"/>
      <c r="H260" s="167" t="s">
        <v>1135</v>
      </c>
    </row>
    <row r="261" spans="1:8" x14ac:dyDescent="0.2">
      <c r="A261" s="150" t="s">
        <v>940</v>
      </c>
      <c r="B261" s="42" t="s">
        <v>941</v>
      </c>
      <c r="C261" s="151">
        <v>60</v>
      </c>
      <c r="D261" s="151">
        <v>60</v>
      </c>
      <c r="E261" s="46"/>
      <c r="F261" s="46"/>
      <c r="G261" s="46"/>
      <c r="H261" s="167" t="s">
        <v>1135</v>
      </c>
    </row>
    <row r="262" spans="1:8" x14ac:dyDescent="0.2">
      <c r="A262" s="150" t="s">
        <v>1444</v>
      </c>
      <c r="B262" s="42" t="s">
        <v>1445</v>
      </c>
      <c r="C262" s="151">
        <v>8280</v>
      </c>
      <c r="D262" s="151">
        <v>8280</v>
      </c>
      <c r="E262" s="46"/>
      <c r="F262" s="46"/>
      <c r="G262" s="46"/>
      <c r="H262" s="167" t="s">
        <v>1135</v>
      </c>
    </row>
    <row r="263" spans="1:8" x14ac:dyDescent="0.2">
      <c r="A263" s="150" t="s">
        <v>942</v>
      </c>
      <c r="B263" s="42" t="s">
        <v>943</v>
      </c>
      <c r="C263" s="151">
        <v>95154.8</v>
      </c>
      <c r="D263" s="151">
        <v>95154.8</v>
      </c>
      <c r="E263" s="46"/>
      <c r="F263" s="46"/>
      <c r="G263" s="46"/>
      <c r="H263" s="167" t="s">
        <v>1135</v>
      </c>
    </row>
    <row r="264" spans="1:8" x14ac:dyDescent="0.2">
      <c r="A264" s="150" t="s">
        <v>944</v>
      </c>
      <c r="B264" s="42" t="s">
        <v>945</v>
      </c>
      <c r="C264" s="151">
        <v>14500</v>
      </c>
      <c r="D264" s="151">
        <v>14500</v>
      </c>
      <c r="E264" s="46"/>
      <c r="F264" s="46"/>
      <c r="G264" s="46"/>
      <c r="H264" s="167" t="s">
        <v>1135</v>
      </c>
    </row>
    <row r="265" spans="1:8" x14ac:dyDescent="0.2">
      <c r="A265" s="150" t="s">
        <v>946</v>
      </c>
      <c r="B265" s="42" t="s">
        <v>671</v>
      </c>
      <c r="C265" s="151">
        <v>3900</v>
      </c>
      <c r="D265" s="151">
        <v>3900</v>
      </c>
      <c r="E265" s="46"/>
      <c r="F265" s="46"/>
      <c r="G265" s="46"/>
      <c r="H265" s="167" t="s">
        <v>1135</v>
      </c>
    </row>
    <row r="266" spans="1:8" x14ac:dyDescent="0.2">
      <c r="A266" s="150" t="s">
        <v>947</v>
      </c>
      <c r="B266" s="42" t="s">
        <v>948</v>
      </c>
      <c r="C266" s="151">
        <v>21750</v>
      </c>
      <c r="D266" s="151">
        <v>21750</v>
      </c>
      <c r="E266" s="46"/>
      <c r="F266" s="46"/>
      <c r="G266" s="46"/>
      <c r="H266" s="167" t="s">
        <v>1135</v>
      </c>
    </row>
    <row r="267" spans="1:8" x14ac:dyDescent="0.2">
      <c r="A267" s="150" t="s">
        <v>949</v>
      </c>
      <c r="B267" s="42" t="s">
        <v>950</v>
      </c>
      <c r="C267" s="151">
        <v>7077.16</v>
      </c>
      <c r="D267" s="151">
        <v>7077.16</v>
      </c>
      <c r="E267" s="46"/>
      <c r="F267" s="46"/>
      <c r="G267" s="46"/>
      <c r="H267" s="167" t="s">
        <v>1135</v>
      </c>
    </row>
    <row r="268" spans="1:8" x14ac:dyDescent="0.2">
      <c r="A268" s="150" t="s">
        <v>951</v>
      </c>
      <c r="B268" s="42" t="s">
        <v>952</v>
      </c>
      <c r="C268" s="151">
        <v>10208</v>
      </c>
      <c r="D268" s="151">
        <v>10208</v>
      </c>
      <c r="E268" s="46"/>
      <c r="F268" s="46"/>
      <c r="G268" s="46"/>
      <c r="H268" s="167" t="s">
        <v>1135</v>
      </c>
    </row>
    <row r="269" spans="1:8" x14ac:dyDescent="0.2">
      <c r="A269" s="150" t="s">
        <v>953</v>
      </c>
      <c r="B269" s="42" t="s">
        <v>954</v>
      </c>
      <c r="C269" s="151">
        <v>14959.57</v>
      </c>
      <c r="D269" s="151">
        <v>14959.57</v>
      </c>
      <c r="E269" s="46"/>
      <c r="F269" s="46"/>
      <c r="G269" s="46"/>
      <c r="H269" s="167" t="s">
        <v>1135</v>
      </c>
    </row>
    <row r="270" spans="1:8" x14ac:dyDescent="0.2">
      <c r="A270" s="150" t="s">
        <v>955</v>
      </c>
      <c r="B270" s="42" t="s">
        <v>956</v>
      </c>
      <c r="C270" s="151">
        <v>155.97</v>
      </c>
      <c r="D270" s="151">
        <v>155.97</v>
      </c>
      <c r="E270" s="46"/>
      <c r="F270" s="46"/>
      <c r="G270" s="46"/>
      <c r="H270" s="167" t="s">
        <v>1135</v>
      </c>
    </row>
    <row r="271" spans="1:8" x14ac:dyDescent="0.2">
      <c r="A271" s="150" t="s">
        <v>1446</v>
      </c>
      <c r="B271" s="42" t="s">
        <v>1447</v>
      </c>
      <c r="C271" s="151">
        <v>37676.800000000003</v>
      </c>
      <c r="D271" s="151">
        <v>37676.800000000003</v>
      </c>
      <c r="E271" s="46"/>
      <c r="F271" s="46"/>
      <c r="G271" s="46"/>
      <c r="H271" s="167" t="s">
        <v>1135</v>
      </c>
    </row>
    <row r="272" spans="1:8" x14ac:dyDescent="0.2">
      <c r="A272" s="150" t="s">
        <v>957</v>
      </c>
      <c r="B272" s="42" t="s">
        <v>892</v>
      </c>
      <c r="C272" s="151">
        <v>9674.4</v>
      </c>
      <c r="D272" s="151">
        <v>9674.4</v>
      </c>
      <c r="E272" s="46"/>
      <c r="F272" s="46"/>
      <c r="G272" s="46"/>
      <c r="H272" s="167" t="s">
        <v>1135</v>
      </c>
    </row>
    <row r="273" spans="1:8" x14ac:dyDescent="0.2">
      <c r="A273" s="150" t="s">
        <v>958</v>
      </c>
      <c r="B273" s="42" t="s">
        <v>786</v>
      </c>
      <c r="C273" s="151">
        <v>279.57</v>
      </c>
      <c r="D273" s="151">
        <v>279.57</v>
      </c>
      <c r="E273" s="46"/>
      <c r="F273" s="46"/>
      <c r="G273" s="46"/>
      <c r="H273" s="167" t="s">
        <v>1135</v>
      </c>
    </row>
    <row r="274" spans="1:8" x14ac:dyDescent="0.2">
      <c r="A274" s="150" t="s">
        <v>959</v>
      </c>
      <c r="B274" s="42" t="s">
        <v>960</v>
      </c>
      <c r="C274" s="151">
        <v>16240</v>
      </c>
      <c r="D274" s="151">
        <v>16240</v>
      </c>
      <c r="E274" s="46"/>
      <c r="F274" s="46"/>
      <c r="G274" s="46"/>
      <c r="H274" s="167" t="s">
        <v>1135</v>
      </c>
    </row>
    <row r="275" spans="1:8" x14ac:dyDescent="0.2">
      <c r="A275" s="150" t="s">
        <v>961</v>
      </c>
      <c r="B275" s="42" t="s">
        <v>962</v>
      </c>
      <c r="C275" s="151">
        <v>437.5</v>
      </c>
      <c r="D275" s="151">
        <v>437.5</v>
      </c>
      <c r="E275" s="46"/>
      <c r="F275" s="46"/>
      <c r="G275" s="46"/>
      <c r="H275" s="167" t="s">
        <v>1135</v>
      </c>
    </row>
    <row r="276" spans="1:8" x14ac:dyDescent="0.2">
      <c r="A276" s="150" t="s">
        <v>963</v>
      </c>
      <c r="B276" s="42" t="s">
        <v>964</v>
      </c>
      <c r="C276" s="151">
        <v>696</v>
      </c>
      <c r="D276" s="151">
        <v>696</v>
      </c>
      <c r="E276" s="46"/>
      <c r="F276" s="46"/>
      <c r="G276" s="46"/>
      <c r="H276" s="167" t="s">
        <v>1135</v>
      </c>
    </row>
    <row r="277" spans="1:8" x14ac:dyDescent="0.2">
      <c r="A277" s="150" t="s">
        <v>965</v>
      </c>
      <c r="B277" s="42" t="s">
        <v>966</v>
      </c>
      <c r="C277" s="151">
        <v>174021.63</v>
      </c>
      <c r="D277" s="151">
        <v>174021.63</v>
      </c>
      <c r="E277" s="46"/>
      <c r="F277" s="46"/>
      <c r="G277" s="46"/>
      <c r="H277" s="167" t="s">
        <v>1135</v>
      </c>
    </row>
    <row r="278" spans="1:8" x14ac:dyDescent="0.2">
      <c r="A278" s="150" t="s">
        <v>967</v>
      </c>
      <c r="B278" s="42" t="s">
        <v>968</v>
      </c>
      <c r="C278" s="151">
        <v>400</v>
      </c>
      <c r="D278" s="151">
        <v>400</v>
      </c>
      <c r="E278" s="46"/>
      <c r="F278" s="46"/>
      <c r="G278" s="46"/>
      <c r="H278" s="167" t="s">
        <v>1135</v>
      </c>
    </row>
    <row r="279" spans="1:8" x14ac:dyDescent="0.2">
      <c r="A279" s="150" t="s">
        <v>969</v>
      </c>
      <c r="B279" s="42" t="s">
        <v>970</v>
      </c>
      <c r="C279" s="151">
        <v>8033</v>
      </c>
      <c r="D279" s="151">
        <v>8033</v>
      </c>
      <c r="E279" s="46"/>
      <c r="F279" s="46"/>
      <c r="G279" s="46"/>
      <c r="H279" s="167" t="s">
        <v>1135</v>
      </c>
    </row>
    <row r="280" spans="1:8" x14ac:dyDescent="0.2">
      <c r="A280" s="150" t="s">
        <v>971</v>
      </c>
      <c r="B280" s="42" t="s">
        <v>972</v>
      </c>
      <c r="C280" s="151">
        <v>160</v>
      </c>
      <c r="D280" s="151">
        <v>160</v>
      </c>
      <c r="E280" s="46"/>
      <c r="F280" s="46"/>
      <c r="G280" s="46"/>
      <c r="H280" s="167" t="s">
        <v>1135</v>
      </c>
    </row>
    <row r="281" spans="1:8" x14ac:dyDescent="0.2">
      <c r="A281" s="150" t="s">
        <v>973</v>
      </c>
      <c r="B281" s="42" t="s">
        <v>974</v>
      </c>
      <c r="C281" s="151">
        <v>2813.56</v>
      </c>
      <c r="D281" s="151">
        <v>2813.56</v>
      </c>
      <c r="E281" s="46"/>
      <c r="F281" s="46"/>
      <c r="G281" s="46"/>
      <c r="H281" s="167" t="s">
        <v>1135</v>
      </c>
    </row>
    <row r="282" spans="1:8" x14ac:dyDescent="0.2">
      <c r="A282" s="150" t="s">
        <v>975</v>
      </c>
      <c r="B282" s="42" t="s">
        <v>976</v>
      </c>
      <c r="C282" s="151">
        <v>4791.24</v>
      </c>
      <c r="D282" s="151">
        <v>4791.24</v>
      </c>
      <c r="E282" s="46"/>
      <c r="F282" s="46"/>
      <c r="G282" s="46"/>
      <c r="H282" s="167" t="s">
        <v>1135</v>
      </c>
    </row>
    <row r="283" spans="1:8" x14ac:dyDescent="0.2">
      <c r="A283" s="150" t="s">
        <v>977</v>
      </c>
      <c r="B283" s="42" t="s">
        <v>978</v>
      </c>
      <c r="C283" s="151">
        <v>745.45</v>
      </c>
      <c r="D283" s="151">
        <v>745.45</v>
      </c>
      <c r="E283" s="46"/>
      <c r="F283" s="46"/>
      <c r="G283" s="46"/>
      <c r="H283" s="167" t="s">
        <v>1135</v>
      </c>
    </row>
    <row r="284" spans="1:8" x14ac:dyDescent="0.2">
      <c r="A284" s="150" t="s">
        <v>979</v>
      </c>
      <c r="B284" s="42" t="s">
        <v>881</v>
      </c>
      <c r="C284" s="151">
        <v>4793.25</v>
      </c>
      <c r="D284" s="151">
        <v>4793.25</v>
      </c>
      <c r="E284" s="46"/>
      <c r="F284" s="46"/>
      <c r="G284" s="46"/>
      <c r="H284" s="167" t="s">
        <v>1135</v>
      </c>
    </row>
    <row r="285" spans="1:8" x14ac:dyDescent="0.2">
      <c r="A285" s="150" t="s">
        <v>980</v>
      </c>
      <c r="B285" s="42" t="s">
        <v>981</v>
      </c>
      <c r="C285" s="151">
        <v>50</v>
      </c>
      <c r="D285" s="151">
        <v>50</v>
      </c>
      <c r="E285" s="46"/>
      <c r="F285" s="46"/>
      <c r="G285" s="46"/>
      <c r="H285" s="167" t="s">
        <v>1135</v>
      </c>
    </row>
    <row r="286" spans="1:8" x14ac:dyDescent="0.2">
      <c r="A286" s="150" t="s">
        <v>982</v>
      </c>
      <c r="B286" s="42" t="s">
        <v>983</v>
      </c>
      <c r="C286" s="151">
        <v>2714.4</v>
      </c>
      <c r="D286" s="151">
        <v>2714.4</v>
      </c>
      <c r="E286" s="46"/>
      <c r="F286" s="46"/>
      <c r="G286" s="46"/>
      <c r="H286" s="167" t="s">
        <v>1135</v>
      </c>
    </row>
    <row r="287" spans="1:8" x14ac:dyDescent="0.2">
      <c r="A287" s="150" t="s">
        <v>984</v>
      </c>
      <c r="B287" s="42" t="s">
        <v>985</v>
      </c>
      <c r="C287" s="151">
        <v>2320</v>
      </c>
      <c r="D287" s="151">
        <v>2320</v>
      </c>
      <c r="E287" s="46"/>
      <c r="F287" s="46"/>
      <c r="G287" s="46"/>
      <c r="H287" s="167" t="s">
        <v>1135</v>
      </c>
    </row>
    <row r="288" spans="1:8" x14ac:dyDescent="0.2">
      <c r="A288" s="150" t="s">
        <v>986</v>
      </c>
      <c r="B288" s="42" t="s">
        <v>987</v>
      </c>
      <c r="C288" s="151">
        <v>400</v>
      </c>
      <c r="D288" s="151">
        <v>400</v>
      </c>
      <c r="E288" s="46"/>
      <c r="F288" s="46"/>
      <c r="G288" s="46"/>
      <c r="H288" s="167" t="s">
        <v>1135</v>
      </c>
    </row>
    <row r="289" spans="1:8" x14ac:dyDescent="0.2">
      <c r="A289" s="150" t="s">
        <v>988</v>
      </c>
      <c r="B289" s="42" t="s">
        <v>989</v>
      </c>
      <c r="C289" s="151">
        <v>14790</v>
      </c>
      <c r="D289" s="151">
        <v>14790</v>
      </c>
      <c r="E289" s="46"/>
      <c r="F289" s="46"/>
      <c r="G289" s="46"/>
      <c r="H289" s="167" t="s">
        <v>1135</v>
      </c>
    </row>
    <row r="290" spans="1:8" x14ac:dyDescent="0.2">
      <c r="A290" s="150" t="s">
        <v>990</v>
      </c>
      <c r="B290" s="42" t="s">
        <v>991</v>
      </c>
      <c r="C290" s="151">
        <v>200</v>
      </c>
      <c r="D290" s="151">
        <v>200</v>
      </c>
      <c r="E290" s="46"/>
      <c r="F290" s="46"/>
      <c r="G290" s="46"/>
      <c r="H290" s="167" t="s">
        <v>1135</v>
      </c>
    </row>
    <row r="291" spans="1:8" x14ac:dyDescent="0.2">
      <c r="A291" s="150" t="s">
        <v>992</v>
      </c>
      <c r="B291" s="42" t="s">
        <v>993</v>
      </c>
      <c r="C291" s="151">
        <v>727</v>
      </c>
      <c r="D291" s="151">
        <v>727</v>
      </c>
      <c r="E291" s="46"/>
      <c r="F291" s="46"/>
      <c r="G291" s="46"/>
      <c r="H291" s="167" t="s">
        <v>1135</v>
      </c>
    </row>
    <row r="292" spans="1:8" x14ac:dyDescent="0.2">
      <c r="A292" s="150" t="s">
        <v>994</v>
      </c>
      <c r="B292" s="42" t="s">
        <v>995</v>
      </c>
      <c r="C292" s="151">
        <v>600</v>
      </c>
      <c r="D292" s="151">
        <v>600</v>
      </c>
      <c r="E292" s="46"/>
      <c r="F292" s="46"/>
      <c r="G292" s="46"/>
      <c r="H292" s="167" t="s">
        <v>1135</v>
      </c>
    </row>
    <row r="293" spans="1:8" x14ac:dyDescent="0.2">
      <c r="A293" s="150" t="s">
        <v>996</v>
      </c>
      <c r="B293" s="42" t="s">
        <v>997</v>
      </c>
      <c r="C293" s="151">
        <v>1346.76</v>
      </c>
      <c r="D293" s="151">
        <v>1346.76</v>
      </c>
      <c r="E293" s="46"/>
      <c r="F293" s="46"/>
      <c r="G293" s="46"/>
      <c r="H293" s="167" t="s">
        <v>1135</v>
      </c>
    </row>
    <row r="294" spans="1:8" x14ac:dyDescent="0.2">
      <c r="A294" s="150" t="s">
        <v>998</v>
      </c>
      <c r="B294" s="42" t="s">
        <v>999</v>
      </c>
      <c r="C294" s="151">
        <v>4251.3999999999996</v>
      </c>
      <c r="D294" s="151">
        <v>4251.3999999999996</v>
      </c>
      <c r="E294" s="46"/>
      <c r="F294" s="46"/>
      <c r="G294" s="46"/>
      <c r="H294" s="167" t="s">
        <v>1135</v>
      </c>
    </row>
    <row r="295" spans="1:8" x14ac:dyDescent="0.2">
      <c r="A295" s="150" t="s">
        <v>1000</v>
      </c>
      <c r="B295" s="42" t="s">
        <v>1001</v>
      </c>
      <c r="C295" s="151">
        <v>2784</v>
      </c>
      <c r="D295" s="151">
        <v>2784</v>
      </c>
      <c r="E295" s="46"/>
      <c r="F295" s="46"/>
      <c r="G295" s="46"/>
      <c r="H295" s="167" t="s">
        <v>1135</v>
      </c>
    </row>
    <row r="296" spans="1:8" x14ac:dyDescent="0.2">
      <c r="A296" s="150" t="s">
        <v>1002</v>
      </c>
      <c r="B296" s="42" t="s">
        <v>1003</v>
      </c>
      <c r="C296" s="151">
        <v>8274.1299999999992</v>
      </c>
      <c r="D296" s="151">
        <v>8274.1299999999992</v>
      </c>
      <c r="E296" s="46"/>
      <c r="F296" s="46"/>
      <c r="G296" s="46"/>
      <c r="H296" s="167" t="s">
        <v>1135</v>
      </c>
    </row>
    <row r="297" spans="1:8" x14ac:dyDescent="0.2">
      <c r="A297" s="150" t="s">
        <v>1448</v>
      </c>
      <c r="B297" s="42" t="s">
        <v>1449</v>
      </c>
      <c r="C297" s="151">
        <v>30000</v>
      </c>
      <c r="D297" s="151">
        <v>30000</v>
      </c>
      <c r="E297" s="46"/>
      <c r="F297" s="46"/>
      <c r="G297" s="46"/>
      <c r="H297" s="167" t="s">
        <v>1135</v>
      </c>
    </row>
    <row r="298" spans="1:8" x14ac:dyDescent="0.2">
      <c r="A298" s="150" t="s">
        <v>1004</v>
      </c>
      <c r="B298" s="42" t="s">
        <v>1005</v>
      </c>
      <c r="C298" s="151">
        <v>3253.2</v>
      </c>
      <c r="D298" s="151">
        <v>3253.2</v>
      </c>
      <c r="E298" s="46"/>
      <c r="F298" s="46"/>
      <c r="G298" s="46"/>
      <c r="H298" s="167" t="s">
        <v>1135</v>
      </c>
    </row>
    <row r="299" spans="1:8" x14ac:dyDescent="0.2">
      <c r="A299" s="150" t="s">
        <v>1450</v>
      </c>
      <c r="B299" s="42" t="s">
        <v>1451</v>
      </c>
      <c r="C299" s="151">
        <v>8700</v>
      </c>
      <c r="D299" s="151">
        <v>8700</v>
      </c>
      <c r="E299" s="46"/>
      <c r="F299" s="46"/>
      <c r="G299" s="46"/>
      <c r="H299" s="167" t="s">
        <v>1135</v>
      </c>
    </row>
    <row r="300" spans="1:8" x14ac:dyDescent="0.2">
      <c r="A300" s="150" t="s">
        <v>1006</v>
      </c>
      <c r="B300" s="42" t="s">
        <v>1007</v>
      </c>
      <c r="C300" s="151">
        <v>22</v>
      </c>
      <c r="D300" s="151">
        <v>22</v>
      </c>
      <c r="E300" s="46"/>
      <c r="F300" s="46"/>
      <c r="G300" s="46"/>
      <c r="H300" s="167" t="s">
        <v>1135</v>
      </c>
    </row>
    <row r="301" spans="1:8" x14ac:dyDescent="0.2">
      <c r="A301" s="150" t="s">
        <v>1008</v>
      </c>
      <c r="B301" s="42" t="s">
        <v>1009</v>
      </c>
      <c r="C301" s="151">
        <v>1656</v>
      </c>
      <c r="D301" s="151">
        <v>1656</v>
      </c>
      <c r="E301" s="46"/>
      <c r="F301" s="46"/>
      <c r="G301" s="46"/>
      <c r="H301" s="167" t="s">
        <v>1135</v>
      </c>
    </row>
    <row r="302" spans="1:8" x14ac:dyDescent="0.2">
      <c r="A302" s="150" t="s">
        <v>1010</v>
      </c>
      <c r="B302" s="42" t="s">
        <v>1011</v>
      </c>
      <c r="C302" s="151">
        <v>2088</v>
      </c>
      <c r="D302" s="151">
        <v>2088</v>
      </c>
      <c r="E302" s="46"/>
      <c r="F302" s="46"/>
      <c r="G302" s="46"/>
      <c r="H302" s="167" t="s">
        <v>1135</v>
      </c>
    </row>
    <row r="303" spans="1:8" x14ac:dyDescent="0.2">
      <c r="A303" s="150" t="s">
        <v>1452</v>
      </c>
      <c r="B303" s="42" t="s">
        <v>1453</v>
      </c>
      <c r="C303" s="151">
        <v>5213.04</v>
      </c>
      <c r="D303" s="151">
        <v>5213.04</v>
      </c>
      <c r="E303" s="46"/>
      <c r="F303" s="46"/>
      <c r="G303" s="46"/>
      <c r="H303" s="167" t="s">
        <v>1135</v>
      </c>
    </row>
    <row r="304" spans="1:8" x14ac:dyDescent="0.2">
      <c r="A304" s="150" t="s">
        <v>1454</v>
      </c>
      <c r="B304" s="42" t="s">
        <v>1455</v>
      </c>
      <c r="C304" s="151">
        <v>7707.04</v>
      </c>
      <c r="D304" s="151">
        <v>7707.04</v>
      </c>
      <c r="E304" s="46"/>
      <c r="F304" s="46"/>
      <c r="G304" s="46"/>
      <c r="H304" s="167" t="s">
        <v>1135</v>
      </c>
    </row>
    <row r="305" spans="1:8" x14ac:dyDescent="0.2">
      <c r="A305" s="44">
        <v>2113</v>
      </c>
      <c r="B305" s="42" t="s">
        <v>259</v>
      </c>
      <c r="C305" s="151">
        <v>0</v>
      </c>
      <c r="D305" s="46">
        <v>0</v>
      </c>
      <c r="E305" s="46">
        <v>0</v>
      </c>
      <c r="F305" s="46">
        <v>0</v>
      </c>
      <c r="G305" s="46">
        <v>0</v>
      </c>
    </row>
    <row r="306" spans="1:8" x14ac:dyDescent="0.2">
      <c r="A306" s="44">
        <v>2114</v>
      </c>
      <c r="B306" s="42" t="s">
        <v>260</v>
      </c>
      <c r="C306" s="151">
        <v>0</v>
      </c>
      <c r="D306" s="46">
        <v>0</v>
      </c>
      <c r="E306" s="46">
        <v>0</v>
      </c>
      <c r="F306" s="46">
        <v>0</v>
      </c>
      <c r="G306" s="46">
        <v>0</v>
      </c>
    </row>
    <row r="307" spans="1:8" x14ac:dyDescent="0.2">
      <c r="A307" s="44">
        <v>2115</v>
      </c>
      <c r="B307" s="42" t="s">
        <v>261</v>
      </c>
      <c r="C307" s="151">
        <v>0</v>
      </c>
      <c r="D307" s="46">
        <v>0</v>
      </c>
      <c r="E307" s="46">
        <v>0</v>
      </c>
      <c r="F307" s="46">
        <v>0</v>
      </c>
      <c r="G307" s="46">
        <v>0</v>
      </c>
    </row>
    <row r="308" spans="1:8" x14ac:dyDescent="0.2">
      <c r="A308" s="44">
        <v>2116</v>
      </c>
      <c r="B308" s="42" t="s">
        <v>262</v>
      </c>
      <c r="C308" s="151">
        <v>0</v>
      </c>
      <c r="D308" s="46">
        <v>0</v>
      </c>
      <c r="E308" s="46">
        <v>0</v>
      </c>
      <c r="F308" s="46">
        <v>0</v>
      </c>
      <c r="G308" s="46">
        <v>0</v>
      </c>
    </row>
    <row r="309" spans="1:8" x14ac:dyDescent="0.2">
      <c r="A309" s="44">
        <v>2117</v>
      </c>
      <c r="B309" s="42" t="s">
        <v>263</v>
      </c>
      <c r="C309" s="160">
        <f>SUM(C310:C322)</f>
        <v>1603517.0300000003</v>
      </c>
      <c r="D309" s="160">
        <f t="shared" ref="D309:G309" si="8">SUM(D310:D322)</f>
        <v>1603517.0300000003</v>
      </c>
      <c r="E309" s="160">
        <f t="shared" si="8"/>
        <v>0</v>
      </c>
      <c r="F309" s="160">
        <f t="shared" si="8"/>
        <v>0</v>
      </c>
      <c r="G309" s="160">
        <f t="shared" si="8"/>
        <v>0</v>
      </c>
    </row>
    <row r="310" spans="1:8" ht="22.5" x14ac:dyDescent="0.2">
      <c r="A310" s="150" t="s">
        <v>1012</v>
      </c>
      <c r="B310" s="42" t="s">
        <v>1013</v>
      </c>
      <c r="C310" s="151">
        <v>49481.17</v>
      </c>
      <c r="D310" s="151">
        <v>49481.17</v>
      </c>
      <c r="E310" s="46"/>
      <c r="F310" s="46"/>
      <c r="G310" s="46"/>
      <c r="H310" s="167" t="s">
        <v>1458</v>
      </c>
    </row>
    <row r="311" spans="1:8" ht="22.5" x14ac:dyDescent="0.2">
      <c r="A311" s="150" t="s">
        <v>1014</v>
      </c>
      <c r="B311" s="42" t="s">
        <v>1015</v>
      </c>
      <c r="C311" s="151">
        <v>752975.59</v>
      </c>
      <c r="D311" s="151">
        <v>752975.59</v>
      </c>
      <c r="E311" s="46"/>
      <c r="F311" s="46"/>
      <c r="G311" s="46"/>
      <c r="H311" s="167" t="s">
        <v>1458</v>
      </c>
    </row>
    <row r="312" spans="1:8" ht="22.5" x14ac:dyDescent="0.2">
      <c r="A312" s="150" t="s">
        <v>1016</v>
      </c>
      <c r="B312" s="42" t="s">
        <v>1017</v>
      </c>
      <c r="C312" s="151">
        <v>-273713.45</v>
      </c>
      <c r="D312" s="151">
        <v>-273713.45</v>
      </c>
      <c r="E312" s="46"/>
      <c r="F312" s="46"/>
      <c r="G312" s="46"/>
      <c r="H312" s="167" t="s">
        <v>1458</v>
      </c>
    </row>
    <row r="313" spans="1:8" ht="22.5" x14ac:dyDescent="0.2">
      <c r="A313" s="150" t="s">
        <v>1018</v>
      </c>
      <c r="B313" s="42" t="s">
        <v>1019</v>
      </c>
      <c r="C313" s="151">
        <v>170529.01</v>
      </c>
      <c r="D313" s="151">
        <v>170529.01</v>
      </c>
      <c r="E313" s="46"/>
      <c r="F313" s="46"/>
      <c r="G313" s="46"/>
      <c r="H313" s="167" t="s">
        <v>1458</v>
      </c>
    </row>
    <row r="314" spans="1:8" ht="22.5" x14ac:dyDescent="0.2">
      <c r="A314" s="150" t="s">
        <v>1020</v>
      </c>
      <c r="B314" s="42" t="s">
        <v>1021</v>
      </c>
      <c r="C314" s="151">
        <v>0.02</v>
      </c>
      <c r="D314" s="151">
        <v>0.02</v>
      </c>
      <c r="E314" s="46"/>
      <c r="F314" s="46"/>
      <c r="G314" s="46"/>
      <c r="H314" s="167" t="s">
        <v>1458</v>
      </c>
    </row>
    <row r="315" spans="1:8" ht="22.5" x14ac:dyDescent="0.2">
      <c r="A315" s="150" t="s">
        <v>1022</v>
      </c>
      <c r="B315" s="42" t="s">
        <v>1023</v>
      </c>
      <c r="C315" s="151">
        <v>6842.89</v>
      </c>
      <c r="D315" s="151">
        <v>6842.89</v>
      </c>
      <c r="E315" s="46"/>
      <c r="F315" s="46"/>
      <c r="G315" s="46"/>
      <c r="H315" s="167" t="s">
        <v>1458</v>
      </c>
    </row>
    <row r="316" spans="1:8" ht="22.5" x14ac:dyDescent="0.2">
      <c r="A316" s="150" t="s">
        <v>1456</v>
      </c>
      <c r="B316" s="42" t="s">
        <v>1457</v>
      </c>
      <c r="C316" s="151">
        <v>0.61</v>
      </c>
      <c r="D316" s="151">
        <v>0.61</v>
      </c>
      <c r="E316" s="46"/>
      <c r="F316" s="46"/>
      <c r="G316" s="46"/>
      <c r="H316" s="167" t="s">
        <v>1458</v>
      </c>
    </row>
    <row r="317" spans="1:8" ht="22.5" x14ac:dyDescent="0.2">
      <c r="A317" s="150" t="s">
        <v>1024</v>
      </c>
      <c r="B317" s="42" t="s">
        <v>1025</v>
      </c>
      <c r="C317" s="151">
        <v>11048.93</v>
      </c>
      <c r="D317" s="151">
        <v>11048.93</v>
      </c>
      <c r="E317" s="46"/>
      <c r="F317" s="46"/>
      <c r="G317" s="46"/>
      <c r="H317" s="167" t="s">
        <v>1458</v>
      </c>
    </row>
    <row r="318" spans="1:8" ht="22.5" x14ac:dyDescent="0.2">
      <c r="A318" s="150" t="s">
        <v>1026</v>
      </c>
      <c r="B318" s="42" t="s">
        <v>1027</v>
      </c>
      <c r="C318" s="151">
        <v>316932.49</v>
      </c>
      <c r="D318" s="151">
        <v>316932.49</v>
      </c>
      <c r="E318" s="46"/>
      <c r="F318" s="46"/>
      <c r="G318" s="46"/>
      <c r="H318" s="167" t="s">
        <v>1136</v>
      </c>
    </row>
    <row r="319" spans="1:8" ht="22.5" x14ac:dyDescent="0.2">
      <c r="A319" s="150" t="s">
        <v>1028</v>
      </c>
      <c r="B319" s="42" t="s">
        <v>1029</v>
      </c>
      <c r="C319" s="151">
        <v>338505</v>
      </c>
      <c r="D319" s="151">
        <v>338505</v>
      </c>
      <c r="E319" s="46"/>
      <c r="F319" s="46"/>
      <c r="G319" s="46"/>
      <c r="H319" s="167" t="s">
        <v>1136</v>
      </c>
    </row>
    <row r="320" spans="1:8" ht="22.5" x14ac:dyDescent="0.2">
      <c r="A320" s="150" t="s">
        <v>1030</v>
      </c>
      <c r="B320" s="42" t="s">
        <v>1031</v>
      </c>
      <c r="C320" s="151">
        <v>269915.48</v>
      </c>
      <c r="D320" s="151">
        <v>269915.48</v>
      </c>
      <c r="E320" s="46"/>
      <c r="F320" s="46"/>
      <c r="G320" s="46"/>
      <c r="H320" s="167" t="s">
        <v>1136</v>
      </c>
    </row>
    <row r="321" spans="1:8" ht="67.5" x14ac:dyDescent="0.2">
      <c r="A321" s="150" t="s">
        <v>1032</v>
      </c>
      <c r="B321" s="42" t="s">
        <v>1033</v>
      </c>
      <c r="C321" s="151">
        <v>-50186.68</v>
      </c>
      <c r="D321" s="151">
        <v>-50186.68</v>
      </c>
      <c r="E321" s="46"/>
      <c r="F321" s="46"/>
      <c r="G321" s="46"/>
      <c r="H321" s="167" t="s">
        <v>1137</v>
      </c>
    </row>
    <row r="322" spans="1:8" ht="22.5" x14ac:dyDescent="0.2">
      <c r="A322" s="150" t="s">
        <v>1034</v>
      </c>
      <c r="B322" s="42" t="s">
        <v>1035</v>
      </c>
      <c r="C322" s="151">
        <v>11185.97</v>
      </c>
      <c r="D322" s="151">
        <v>11185.97</v>
      </c>
      <c r="E322" s="46"/>
      <c r="F322" s="46"/>
      <c r="G322" s="46"/>
      <c r="H322" s="168" t="s">
        <v>1138</v>
      </c>
    </row>
    <row r="323" spans="1:8" x14ac:dyDescent="0.2">
      <c r="A323" s="44">
        <v>2118</v>
      </c>
      <c r="B323" s="42" t="s">
        <v>264</v>
      </c>
      <c r="C323" s="151">
        <v>0</v>
      </c>
      <c r="D323" s="46">
        <v>0</v>
      </c>
      <c r="E323" s="46">
        <v>0</v>
      </c>
      <c r="F323" s="46">
        <v>0</v>
      </c>
      <c r="G323" s="46">
        <v>0</v>
      </c>
    </row>
    <row r="324" spans="1:8" x14ac:dyDescent="0.2">
      <c r="A324" s="44">
        <v>2119</v>
      </c>
      <c r="B324" s="42" t="s">
        <v>265</v>
      </c>
      <c r="C324" s="160">
        <f>SUM(C325:C391)</f>
        <v>1140196.7600000002</v>
      </c>
      <c r="D324" s="160">
        <f>SUM(D325:D391)</f>
        <v>1140196.7600000002</v>
      </c>
      <c r="E324" s="160">
        <f>SUM(E325:E391)</f>
        <v>0</v>
      </c>
      <c r="F324" s="160">
        <f>SUM(F325:F391)</f>
        <v>0</v>
      </c>
      <c r="G324" s="160">
        <f>SUM(G325:G391)</f>
        <v>0</v>
      </c>
    </row>
    <row r="325" spans="1:8" ht="22.5" x14ac:dyDescent="0.2">
      <c r="A325" s="150" t="s">
        <v>1036</v>
      </c>
      <c r="B325" s="42" t="s">
        <v>1037</v>
      </c>
      <c r="C325" s="151">
        <v>32282.94</v>
      </c>
      <c r="D325" s="151">
        <v>32282.94</v>
      </c>
      <c r="E325" s="46"/>
      <c r="F325" s="46"/>
      <c r="G325" s="46"/>
      <c r="H325" s="167" t="s">
        <v>1139</v>
      </c>
    </row>
    <row r="326" spans="1:8" x14ac:dyDescent="0.2">
      <c r="A326" s="150" t="s">
        <v>1038</v>
      </c>
      <c r="B326" s="42" t="s">
        <v>1039</v>
      </c>
      <c r="C326" s="151">
        <v>211.35</v>
      </c>
      <c r="D326" s="151">
        <v>211.35</v>
      </c>
      <c r="E326" s="46"/>
      <c r="F326" s="46"/>
      <c r="G326" s="46"/>
      <c r="H326" s="167" t="s">
        <v>1135</v>
      </c>
    </row>
    <row r="327" spans="1:8" x14ac:dyDescent="0.2">
      <c r="A327" s="150" t="s">
        <v>1040</v>
      </c>
      <c r="B327" s="42" t="s">
        <v>1041</v>
      </c>
      <c r="C327" s="151">
        <v>60442.2</v>
      </c>
      <c r="D327" s="151">
        <v>60442.2</v>
      </c>
      <c r="E327" s="46"/>
      <c r="F327" s="46"/>
      <c r="G327" s="46"/>
      <c r="H327" s="167" t="s">
        <v>1135</v>
      </c>
    </row>
    <row r="328" spans="1:8" x14ac:dyDescent="0.2">
      <c r="A328" s="150" t="s">
        <v>1042</v>
      </c>
      <c r="B328" s="42" t="s">
        <v>671</v>
      </c>
      <c r="C328" s="151">
        <v>333</v>
      </c>
      <c r="D328" s="151">
        <v>333</v>
      </c>
      <c r="E328" s="46"/>
      <c r="F328" s="46"/>
      <c r="G328" s="46"/>
      <c r="H328" s="167" t="s">
        <v>1135</v>
      </c>
    </row>
    <row r="329" spans="1:8" x14ac:dyDescent="0.2">
      <c r="A329" s="150" t="s">
        <v>1043</v>
      </c>
      <c r="B329" s="42" t="s">
        <v>1044</v>
      </c>
      <c r="C329" s="151">
        <v>1058.27</v>
      </c>
      <c r="D329" s="151">
        <v>1058.27</v>
      </c>
      <c r="E329" s="46"/>
      <c r="F329" s="46"/>
      <c r="G329" s="46"/>
      <c r="H329" s="167" t="s">
        <v>1135</v>
      </c>
    </row>
    <row r="330" spans="1:8" ht="33.75" x14ac:dyDescent="0.2">
      <c r="A330" s="150" t="s">
        <v>1045</v>
      </c>
      <c r="B330" s="42" t="s">
        <v>1046</v>
      </c>
      <c r="C330" s="151">
        <v>263.62</v>
      </c>
      <c r="D330" s="151">
        <v>263.62</v>
      </c>
      <c r="E330" s="46"/>
      <c r="F330" s="46"/>
      <c r="G330" s="46"/>
      <c r="H330" s="167" t="s">
        <v>1140</v>
      </c>
    </row>
    <row r="331" spans="1:8" x14ac:dyDescent="0.2">
      <c r="A331" s="150" t="s">
        <v>1047</v>
      </c>
      <c r="B331" s="42" t="s">
        <v>1048</v>
      </c>
      <c r="C331" s="151">
        <v>758</v>
      </c>
      <c r="D331" s="151">
        <v>758</v>
      </c>
      <c r="E331" s="46"/>
      <c r="F331" s="46"/>
      <c r="G331" s="46"/>
      <c r="H331" s="167" t="s">
        <v>1135</v>
      </c>
    </row>
    <row r="332" spans="1:8" x14ac:dyDescent="0.2">
      <c r="A332" s="150" t="s">
        <v>1049</v>
      </c>
      <c r="B332" s="42" t="s">
        <v>1050</v>
      </c>
      <c r="C332" s="151">
        <v>4500</v>
      </c>
      <c r="D332" s="151">
        <v>4500</v>
      </c>
      <c r="E332" s="46"/>
      <c r="F332" s="46"/>
      <c r="G332" s="46"/>
      <c r="H332" s="167" t="s">
        <v>1135</v>
      </c>
    </row>
    <row r="333" spans="1:8" x14ac:dyDescent="0.2">
      <c r="A333" s="150" t="s">
        <v>1051</v>
      </c>
      <c r="B333" s="42" t="s">
        <v>718</v>
      </c>
      <c r="C333" s="151">
        <v>1290</v>
      </c>
      <c r="D333" s="151">
        <v>1290</v>
      </c>
      <c r="E333" s="46"/>
      <c r="F333" s="46"/>
      <c r="G333" s="46"/>
      <c r="H333" s="167" t="s">
        <v>1135</v>
      </c>
    </row>
    <row r="334" spans="1:8" x14ac:dyDescent="0.2">
      <c r="A334" s="150" t="s">
        <v>1052</v>
      </c>
      <c r="B334" s="42" t="s">
        <v>724</v>
      </c>
      <c r="C334" s="151">
        <v>636.19000000000005</v>
      </c>
      <c r="D334" s="151">
        <v>636.19000000000005</v>
      </c>
      <c r="E334" s="46"/>
      <c r="F334" s="46"/>
      <c r="G334" s="46"/>
      <c r="H334" s="167" t="s">
        <v>1135</v>
      </c>
    </row>
    <row r="335" spans="1:8" x14ac:dyDescent="0.2">
      <c r="A335" s="150" t="s">
        <v>1053</v>
      </c>
      <c r="B335" s="42" t="s">
        <v>1054</v>
      </c>
      <c r="C335" s="151">
        <v>235.43</v>
      </c>
      <c r="D335" s="151">
        <v>235.43</v>
      </c>
      <c r="E335" s="46"/>
      <c r="F335" s="46"/>
      <c r="G335" s="46"/>
      <c r="H335" s="167" t="s">
        <v>1135</v>
      </c>
    </row>
    <row r="336" spans="1:8" x14ac:dyDescent="0.2">
      <c r="A336" s="150" t="s">
        <v>1055</v>
      </c>
      <c r="B336" s="42" t="s">
        <v>1056</v>
      </c>
      <c r="C336" s="151">
        <v>250</v>
      </c>
      <c r="D336" s="151">
        <v>250</v>
      </c>
      <c r="E336" s="46"/>
      <c r="F336" s="46"/>
      <c r="G336" s="46"/>
      <c r="H336" s="167" t="s">
        <v>1135</v>
      </c>
    </row>
    <row r="337" spans="1:8" x14ac:dyDescent="0.2">
      <c r="A337" s="150" t="s">
        <v>1057</v>
      </c>
      <c r="B337" s="42" t="s">
        <v>1058</v>
      </c>
      <c r="C337" s="151">
        <v>600</v>
      </c>
      <c r="D337" s="151">
        <v>600</v>
      </c>
      <c r="E337" s="46"/>
      <c r="F337" s="46"/>
      <c r="G337" s="46"/>
      <c r="H337" s="167" t="s">
        <v>1135</v>
      </c>
    </row>
    <row r="338" spans="1:8" x14ac:dyDescent="0.2">
      <c r="A338" s="150" t="s">
        <v>1059</v>
      </c>
      <c r="B338" s="42" t="s">
        <v>719</v>
      </c>
      <c r="C338" s="151">
        <v>1573</v>
      </c>
      <c r="D338" s="151">
        <v>1573</v>
      </c>
      <c r="E338" s="46"/>
      <c r="F338" s="46"/>
      <c r="G338" s="46"/>
      <c r="H338" s="167" t="s">
        <v>1135</v>
      </c>
    </row>
    <row r="339" spans="1:8" x14ac:dyDescent="0.2">
      <c r="A339" s="150" t="s">
        <v>1060</v>
      </c>
      <c r="B339" s="42" t="s">
        <v>1061</v>
      </c>
      <c r="C339" s="151">
        <v>999.9</v>
      </c>
      <c r="D339" s="151">
        <v>999.9</v>
      </c>
      <c r="E339" s="46"/>
      <c r="F339" s="46"/>
      <c r="G339" s="46"/>
      <c r="H339" s="167" t="s">
        <v>1135</v>
      </c>
    </row>
    <row r="340" spans="1:8" x14ac:dyDescent="0.2">
      <c r="A340" s="150" t="s">
        <v>1062</v>
      </c>
      <c r="B340" s="42" t="s">
        <v>694</v>
      </c>
      <c r="C340" s="151">
        <v>1644.2</v>
      </c>
      <c r="D340" s="151">
        <v>1644.2</v>
      </c>
      <c r="E340" s="46"/>
      <c r="F340" s="46"/>
      <c r="G340" s="46"/>
      <c r="H340" s="167" t="s">
        <v>1135</v>
      </c>
    </row>
    <row r="341" spans="1:8" x14ac:dyDescent="0.2">
      <c r="A341" s="150" t="s">
        <v>1063</v>
      </c>
      <c r="B341" s="42" t="s">
        <v>695</v>
      </c>
      <c r="C341" s="151">
        <v>326.39</v>
      </c>
      <c r="D341" s="151">
        <v>326.39</v>
      </c>
      <c r="E341" s="46"/>
      <c r="F341" s="46"/>
      <c r="G341" s="46"/>
      <c r="H341" s="167" t="s">
        <v>1135</v>
      </c>
    </row>
    <row r="342" spans="1:8" x14ac:dyDescent="0.2">
      <c r="A342" s="150" t="s">
        <v>1064</v>
      </c>
      <c r="B342" s="42" t="s">
        <v>1065</v>
      </c>
      <c r="C342" s="151">
        <v>100</v>
      </c>
      <c r="D342" s="151">
        <v>100</v>
      </c>
      <c r="E342" s="46"/>
      <c r="F342" s="46"/>
      <c r="G342" s="46"/>
      <c r="H342" s="167" t="s">
        <v>1135</v>
      </c>
    </row>
    <row r="343" spans="1:8" x14ac:dyDescent="0.2">
      <c r="A343" s="150" t="s">
        <v>1066</v>
      </c>
      <c r="B343" s="42" t="s">
        <v>1067</v>
      </c>
      <c r="C343" s="151">
        <v>956</v>
      </c>
      <c r="D343" s="151">
        <v>956</v>
      </c>
      <c r="E343" s="46"/>
      <c r="F343" s="46"/>
      <c r="G343" s="46"/>
      <c r="H343" s="167" t="s">
        <v>1135</v>
      </c>
    </row>
    <row r="344" spans="1:8" x14ac:dyDescent="0.2">
      <c r="A344" s="150" t="s">
        <v>1068</v>
      </c>
      <c r="B344" s="42" t="s">
        <v>770</v>
      </c>
      <c r="C344" s="151">
        <v>263.48</v>
      </c>
      <c r="D344" s="151">
        <v>263.48</v>
      </c>
      <c r="E344" s="46"/>
      <c r="F344" s="46"/>
      <c r="G344" s="46"/>
      <c r="H344" s="167" t="s">
        <v>1135</v>
      </c>
    </row>
    <row r="345" spans="1:8" x14ac:dyDescent="0.2">
      <c r="A345" s="150" t="s">
        <v>1069</v>
      </c>
      <c r="B345" s="42" t="s">
        <v>772</v>
      </c>
      <c r="C345" s="151">
        <v>347.82</v>
      </c>
      <c r="D345" s="151">
        <v>347.82</v>
      </c>
      <c r="E345" s="46"/>
      <c r="F345" s="46"/>
      <c r="G345" s="46"/>
      <c r="H345" s="167" t="s">
        <v>1135</v>
      </c>
    </row>
    <row r="346" spans="1:8" x14ac:dyDescent="0.2">
      <c r="A346" s="150" t="s">
        <v>1070</v>
      </c>
      <c r="B346" s="42" t="s">
        <v>774</v>
      </c>
      <c r="C346" s="151">
        <v>501.46</v>
      </c>
      <c r="D346" s="151">
        <v>501.46</v>
      </c>
      <c r="E346" s="46"/>
      <c r="F346" s="46"/>
      <c r="G346" s="46"/>
      <c r="H346" s="167" t="s">
        <v>1135</v>
      </c>
    </row>
    <row r="347" spans="1:8" x14ac:dyDescent="0.2">
      <c r="A347" s="150" t="s">
        <v>1071</v>
      </c>
      <c r="B347" s="42" t="s">
        <v>776</v>
      </c>
      <c r="C347" s="151">
        <v>132.26</v>
      </c>
      <c r="D347" s="151">
        <v>132.26</v>
      </c>
      <c r="E347" s="46"/>
      <c r="F347" s="46"/>
      <c r="G347" s="46"/>
      <c r="H347" s="167" t="s">
        <v>1135</v>
      </c>
    </row>
    <row r="348" spans="1:8" x14ac:dyDescent="0.2">
      <c r="A348" s="150" t="s">
        <v>1072</v>
      </c>
      <c r="B348" s="42" t="s">
        <v>786</v>
      </c>
      <c r="C348" s="151">
        <v>1089.27</v>
      </c>
      <c r="D348" s="151">
        <v>1089.27</v>
      </c>
      <c r="E348" s="46"/>
      <c r="F348" s="46"/>
      <c r="G348" s="46"/>
      <c r="H348" s="167" t="s">
        <v>1135</v>
      </c>
    </row>
    <row r="349" spans="1:8" x14ac:dyDescent="0.2">
      <c r="A349" s="150" t="s">
        <v>1073</v>
      </c>
      <c r="B349" s="42" t="s">
        <v>1074</v>
      </c>
      <c r="C349" s="151">
        <v>2341.0300000000002</v>
      </c>
      <c r="D349" s="151">
        <v>2341.0300000000002</v>
      </c>
      <c r="E349" s="46"/>
      <c r="F349" s="46"/>
      <c r="G349" s="46"/>
      <c r="H349" s="167" t="s">
        <v>1135</v>
      </c>
    </row>
    <row r="350" spans="1:8" x14ac:dyDescent="0.2">
      <c r="A350" s="150" t="s">
        <v>1075</v>
      </c>
      <c r="B350" s="42" t="s">
        <v>1076</v>
      </c>
      <c r="C350" s="151">
        <v>125.95</v>
      </c>
      <c r="D350" s="151">
        <v>125.95</v>
      </c>
      <c r="E350" s="46"/>
      <c r="F350" s="46"/>
      <c r="G350" s="46"/>
      <c r="H350" s="167" t="s">
        <v>1135</v>
      </c>
    </row>
    <row r="351" spans="1:8" x14ac:dyDescent="0.2">
      <c r="A351" s="150" t="s">
        <v>1077</v>
      </c>
      <c r="B351" s="42" t="s">
        <v>1078</v>
      </c>
      <c r="C351" s="151">
        <v>847.6</v>
      </c>
      <c r="D351" s="151">
        <v>847.6</v>
      </c>
      <c r="E351" s="46"/>
      <c r="F351" s="46"/>
      <c r="G351" s="46"/>
      <c r="H351" s="167" t="s">
        <v>1135</v>
      </c>
    </row>
    <row r="352" spans="1:8" x14ac:dyDescent="0.2">
      <c r="A352" s="150" t="s">
        <v>1079</v>
      </c>
      <c r="B352" s="42" t="s">
        <v>1080</v>
      </c>
      <c r="C352" s="151">
        <v>200.52</v>
      </c>
      <c r="D352" s="151">
        <v>200.52</v>
      </c>
      <c r="E352" s="46"/>
      <c r="F352" s="46"/>
      <c r="G352" s="46"/>
      <c r="H352" s="167" t="s">
        <v>1135</v>
      </c>
    </row>
    <row r="353" spans="1:8" x14ac:dyDescent="0.2">
      <c r="A353" s="150" t="s">
        <v>1081</v>
      </c>
      <c r="B353" s="42" t="s">
        <v>1082</v>
      </c>
      <c r="C353" s="151">
        <v>2716.21</v>
      </c>
      <c r="D353" s="151">
        <v>2716.21</v>
      </c>
      <c r="E353" s="46"/>
      <c r="F353" s="46"/>
      <c r="G353" s="46"/>
      <c r="H353" s="167" t="s">
        <v>1135</v>
      </c>
    </row>
    <row r="354" spans="1:8" x14ac:dyDescent="0.2">
      <c r="A354" s="150" t="s">
        <v>1083</v>
      </c>
      <c r="B354" s="42" t="s">
        <v>1084</v>
      </c>
      <c r="C354" s="151">
        <v>2088.1799999999998</v>
      </c>
      <c r="D354" s="151">
        <v>2088.1799999999998</v>
      </c>
      <c r="E354" s="46"/>
      <c r="F354" s="46"/>
      <c r="G354" s="46"/>
      <c r="H354" s="167" t="s">
        <v>1135</v>
      </c>
    </row>
    <row r="355" spans="1:8" x14ac:dyDescent="0.2">
      <c r="A355" s="150" t="s">
        <v>1085</v>
      </c>
      <c r="B355" s="42" t="s">
        <v>1086</v>
      </c>
      <c r="C355" s="151">
        <v>174.34</v>
      </c>
      <c r="D355" s="151">
        <v>174.34</v>
      </c>
      <c r="E355" s="46"/>
      <c r="F355" s="46"/>
      <c r="G355" s="46"/>
      <c r="H355" s="167" t="s">
        <v>1135</v>
      </c>
    </row>
    <row r="356" spans="1:8" x14ac:dyDescent="0.2">
      <c r="A356" s="150" t="s">
        <v>1087</v>
      </c>
      <c r="B356" s="42" t="s">
        <v>1088</v>
      </c>
      <c r="C356" s="151">
        <v>109.66</v>
      </c>
      <c r="D356" s="151">
        <v>109.66</v>
      </c>
      <c r="E356" s="46"/>
      <c r="F356" s="46"/>
      <c r="G356" s="46"/>
      <c r="H356" s="167" t="s">
        <v>1135</v>
      </c>
    </row>
    <row r="357" spans="1:8" x14ac:dyDescent="0.2">
      <c r="A357" s="150" t="s">
        <v>1089</v>
      </c>
      <c r="B357" s="42" t="s">
        <v>697</v>
      </c>
      <c r="C357" s="151">
        <v>1857.31</v>
      </c>
      <c r="D357" s="151">
        <v>1857.31</v>
      </c>
      <c r="E357" s="46"/>
      <c r="F357" s="46"/>
      <c r="G357" s="46"/>
      <c r="H357" s="167" t="s">
        <v>1135</v>
      </c>
    </row>
    <row r="358" spans="1:8" x14ac:dyDescent="0.2">
      <c r="A358" s="150" t="s">
        <v>1090</v>
      </c>
      <c r="B358" s="42" t="s">
        <v>793</v>
      </c>
      <c r="C358" s="151">
        <v>2709.06</v>
      </c>
      <c r="D358" s="151">
        <v>2709.06</v>
      </c>
      <c r="E358" s="46"/>
      <c r="F358" s="46"/>
      <c r="G358" s="46"/>
      <c r="H358" s="167" t="s">
        <v>1135</v>
      </c>
    </row>
    <row r="359" spans="1:8" x14ac:dyDescent="0.2">
      <c r="A359" s="150" t="s">
        <v>1091</v>
      </c>
      <c r="B359" s="42" t="s">
        <v>686</v>
      </c>
      <c r="C359" s="151">
        <v>371.4</v>
      </c>
      <c r="D359" s="151">
        <v>371.4</v>
      </c>
      <c r="E359" s="46"/>
      <c r="F359" s="46"/>
      <c r="G359" s="46"/>
      <c r="H359" s="167" t="s">
        <v>1135</v>
      </c>
    </row>
    <row r="360" spans="1:8" x14ac:dyDescent="0.2">
      <c r="A360" s="150" t="s">
        <v>1092</v>
      </c>
      <c r="B360" s="42" t="s">
        <v>742</v>
      </c>
      <c r="C360" s="151">
        <v>14747.4</v>
      </c>
      <c r="D360" s="151">
        <v>14747.4</v>
      </c>
      <c r="E360" s="46"/>
      <c r="F360" s="46"/>
      <c r="G360" s="46"/>
      <c r="H360" s="167" t="s">
        <v>1135</v>
      </c>
    </row>
    <row r="361" spans="1:8" x14ac:dyDescent="0.2">
      <c r="A361" s="150" t="s">
        <v>1093</v>
      </c>
      <c r="B361" s="42" t="s">
        <v>703</v>
      </c>
      <c r="C361" s="151">
        <v>299.76</v>
      </c>
      <c r="D361" s="151">
        <v>299.76</v>
      </c>
      <c r="E361" s="46"/>
      <c r="F361" s="46"/>
      <c r="G361" s="46"/>
      <c r="H361" s="167" t="s">
        <v>1135</v>
      </c>
    </row>
    <row r="362" spans="1:8" x14ac:dyDescent="0.2">
      <c r="A362" s="150" t="s">
        <v>1094</v>
      </c>
      <c r="B362" s="42" t="s">
        <v>1095</v>
      </c>
      <c r="C362" s="151">
        <v>443</v>
      </c>
      <c r="D362" s="151">
        <v>443</v>
      </c>
      <c r="E362" s="46"/>
      <c r="F362" s="46"/>
      <c r="G362" s="46"/>
      <c r="H362" s="167" t="s">
        <v>1135</v>
      </c>
    </row>
    <row r="363" spans="1:8" x14ac:dyDescent="0.2">
      <c r="A363" s="150" t="s">
        <v>1096</v>
      </c>
      <c r="B363" s="42" t="s">
        <v>804</v>
      </c>
      <c r="C363" s="151">
        <v>1598.51</v>
      </c>
      <c r="D363" s="151">
        <v>1598.51</v>
      </c>
      <c r="E363" s="46"/>
      <c r="F363" s="46"/>
      <c r="G363" s="46"/>
      <c r="H363" s="167" t="s">
        <v>1135</v>
      </c>
    </row>
    <row r="364" spans="1:8" x14ac:dyDescent="0.2">
      <c r="A364" s="150" t="s">
        <v>1459</v>
      </c>
      <c r="B364" s="42" t="s">
        <v>811</v>
      </c>
      <c r="C364" s="151">
        <v>1000</v>
      </c>
      <c r="D364" s="151">
        <v>1000</v>
      </c>
      <c r="E364" s="46"/>
      <c r="F364" s="46"/>
      <c r="G364" s="46"/>
      <c r="H364" s="167" t="s">
        <v>1135</v>
      </c>
    </row>
    <row r="365" spans="1:8" x14ac:dyDescent="0.2">
      <c r="A365" s="150" t="s">
        <v>1097</v>
      </c>
      <c r="B365" s="42" t="s">
        <v>806</v>
      </c>
      <c r="C365" s="151">
        <v>1383.93</v>
      </c>
      <c r="D365" s="151">
        <v>1383.93</v>
      </c>
      <c r="E365" s="46"/>
      <c r="F365" s="46"/>
      <c r="G365" s="46"/>
      <c r="H365" s="167" t="s">
        <v>1135</v>
      </c>
    </row>
    <row r="366" spans="1:8" x14ac:dyDescent="0.2">
      <c r="A366" s="150" t="s">
        <v>1098</v>
      </c>
      <c r="B366" s="42" t="s">
        <v>1099</v>
      </c>
      <c r="C366" s="151">
        <v>1748.51</v>
      </c>
      <c r="D366" s="151">
        <v>1748.51</v>
      </c>
      <c r="E366" s="46"/>
      <c r="F366" s="46"/>
      <c r="G366" s="46"/>
      <c r="H366" s="167" t="s">
        <v>1135</v>
      </c>
    </row>
    <row r="367" spans="1:8" x14ac:dyDescent="0.2">
      <c r="A367" s="150" t="s">
        <v>1100</v>
      </c>
      <c r="B367" s="42" t="s">
        <v>710</v>
      </c>
      <c r="C367" s="151">
        <v>107.5</v>
      </c>
      <c r="D367" s="151">
        <v>107.5</v>
      </c>
      <c r="E367" s="46"/>
      <c r="F367" s="46"/>
      <c r="G367" s="46"/>
      <c r="H367" s="167" t="s">
        <v>1135</v>
      </c>
    </row>
    <row r="368" spans="1:8" x14ac:dyDescent="0.2">
      <c r="A368" s="150" t="s">
        <v>1101</v>
      </c>
      <c r="B368" s="42" t="s">
        <v>1102</v>
      </c>
      <c r="C368" s="151">
        <v>574.59</v>
      </c>
      <c r="D368" s="151">
        <v>574.59</v>
      </c>
      <c r="E368" s="46"/>
      <c r="F368" s="46"/>
      <c r="G368" s="46"/>
      <c r="H368" s="167" t="s">
        <v>1135</v>
      </c>
    </row>
    <row r="369" spans="1:8" x14ac:dyDescent="0.2">
      <c r="A369" s="150" t="s">
        <v>1103</v>
      </c>
      <c r="B369" s="42" t="s">
        <v>1104</v>
      </c>
      <c r="C369" s="151">
        <v>50</v>
      </c>
      <c r="D369" s="151">
        <v>50</v>
      </c>
      <c r="E369" s="46"/>
      <c r="F369" s="46"/>
      <c r="G369" s="46"/>
      <c r="H369" s="167" t="s">
        <v>1135</v>
      </c>
    </row>
    <row r="370" spans="1:8" x14ac:dyDescent="0.2">
      <c r="A370" s="150" t="s">
        <v>1105</v>
      </c>
      <c r="B370" s="42" t="s">
        <v>1106</v>
      </c>
      <c r="C370" s="151">
        <v>923.1</v>
      </c>
      <c r="D370" s="151">
        <v>923.1</v>
      </c>
      <c r="E370" s="46"/>
      <c r="F370" s="46"/>
      <c r="G370" s="46"/>
      <c r="H370" s="167" t="s">
        <v>1135</v>
      </c>
    </row>
    <row r="371" spans="1:8" x14ac:dyDescent="0.2">
      <c r="A371" s="150" t="s">
        <v>1107</v>
      </c>
      <c r="B371" s="42" t="s">
        <v>1108</v>
      </c>
      <c r="C371" s="151">
        <v>923.1</v>
      </c>
      <c r="D371" s="151">
        <v>923.1</v>
      </c>
      <c r="E371" s="46"/>
      <c r="F371" s="46"/>
      <c r="G371" s="46"/>
      <c r="H371" s="167" t="s">
        <v>1135</v>
      </c>
    </row>
    <row r="372" spans="1:8" x14ac:dyDescent="0.2">
      <c r="A372" s="150" t="s">
        <v>1109</v>
      </c>
      <c r="B372" s="42" t="s">
        <v>805</v>
      </c>
      <c r="C372" s="151">
        <v>2000</v>
      </c>
      <c r="D372" s="151">
        <v>2000</v>
      </c>
      <c r="E372" s="46"/>
      <c r="F372" s="46"/>
      <c r="G372" s="46"/>
      <c r="H372" s="167" t="s">
        <v>1135</v>
      </c>
    </row>
    <row r="373" spans="1:8" x14ac:dyDescent="0.2">
      <c r="A373" s="150" t="s">
        <v>1110</v>
      </c>
      <c r="B373" s="42" t="s">
        <v>709</v>
      </c>
      <c r="C373" s="151">
        <v>200</v>
      </c>
      <c r="D373" s="151">
        <v>200</v>
      </c>
      <c r="E373" s="46"/>
      <c r="F373" s="46"/>
      <c r="G373" s="46"/>
      <c r="H373" s="167" t="s">
        <v>1135</v>
      </c>
    </row>
    <row r="374" spans="1:8" x14ac:dyDescent="0.2">
      <c r="A374" s="150" t="s">
        <v>1111</v>
      </c>
      <c r="B374" s="42" t="s">
        <v>760</v>
      </c>
      <c r="C374" s="151">
        <v>871.29</v>
      </c>
      <c r="D374" s="151">
        <v>871.29</v>
      </c>
      <c r="E374" s="46"/>
      <c r="F374" s="46"/>
      <c r="G374" s="46"/>
      <c r="H374" s="167" t="s">
        <v>1135</v>
      </c>
    </row>
    <row r="375" spans="1:8" x14ac:dyDescent="0.2">
      <c r="A375" s="150" t="s">
        <v>1112</v>
      </c>
      <c r="B375" s="42" t="s">
        <v>1113</v>
      </c>
      <c r="C375" s="151">
        <v>4463.46</v>
      </c>
      <c r="D375" s="151">
        <v>4463.46</v>
      </c>
      <c r="E375" s="46"/>
      <c r="F375" s="46"/>
      <c r="G375" s="46"/>
      <c r="H375" s="167" t="s">
        <v>1135</v>
      </c>
    </row>
    <row r="376" spans="1:8" x14ac:dyDescent="0.2">
      <c r="A376" s="150" t="s">
        <v>1114</v>
      </c>
      <c r="B376" s="42" t="s">
        <v>684</v>
      </c>
      <c r="C376" s="151">
        <v>1421.24</v>
      </c>
      <c r="D376" s="151">
        <v>1421.24</v>
      </c>
      <c r="E376" s="46"/>
      <c r="F376" s="46"/>
      <c r="G376" s="46"/>
      <c r="H376" s="167" t="s">
        <v>1135</v>
      </c>
    </row>
    <row r="377" spans="1:8" x14ac:dyDescent="0.2">
      <c r="A377" s="150" t="s">
        <v>1460</v>
      </c>
      <c r="B377" s="42" t="s">
        <v>1461</v>
      </c>
      <c r="C377" s="151">
        <v>5000</v>
      </c>
      <c r="D377" s="151">
        <v>5000</v>
      </c>
      <c r="E377" s="46"/>
      <c r="F377" s="46"/>
      <c r="G377" s="46"/>
      <c r="H377" s="167" t="s">
        <v>1135</v>
      </c>
    </row>
    <row r="378" spans="1:8" x14ac:dyDescent="0.2">
      <c r="A378" s="150" t="s">
        <v>1115</v>
      </c>
      <c r="B378" s="42" t="s">
        <v>1116</v>
      </c>
      <c r="C378" s="151">
        <v>421.8</v>
      </c>
      <c r="D378" s="151">
        <v>421.8</v>
      </c>
      <c r="E378" s="46"/>
      <c r="F378" s="46"/>
      <c r="G378" s="46"/>
      <c r="H378" s="167" t="s">
        <v>1135</v>
      </c>
    </row>
    <row r="379" spans="1:8" x14ac:dyDescent="0.2">
      <c r="A379" s="150" t="s">
        <v>1117</v>
      </c>
      <c r="B379" s="42" t="s">
        <v>1118</v>
      </c>
      <c r="C379" s="151">
        <v>3675.22</v>
      </c>
      <c r="D379" s="151">
        <v>3675.22</v>
      </c>
      <c r="E379" s="46"/>
      <c r="F379" s="46"/>
      <c r="G379" s="46"/>
      <c r="H379" s="167" t="s">
        <v>1135</v>
      </c>
    </row>
    <row r="380" spans="1:8" x14ac:dyDescent="0.2">
      <c r="A380" s="150" t="s">
        <v>1119</v>
      </c>
      <c r="B380" s="42" t="s">
        <v>1120</v>
      </c>
      <c r="C380" s="151">
        <v>2320.8000000000002</v>
      </c>
      <c r="D380" s="151">
        <v>2320.8000000000002</v>
      </c>
      <c r="E380" s="46"/>
      <c r="F380" s="46"/>
      <c r="G380" s="46"/>
      <c r="H380" s="167" t="s">
        <v>1135</v>
      </c>
    </row>
    <row r="381" spans="1:8" x14ac:dyDescent="0.2">
      <c r="A381" s="150" t="s">
        <v>1121</v>
      </c>
      <c r="B381" s="42" t="s">
        <v>736</v>
      </c>
      <c r="C381" s="151">
        <v>2000</v>
      </c>
      <c r="D381" s="151">
        <v>2000</v>
      </c>
      <c r="E381" s="46"/>
      <c r="F381" s="46"/>
      <c r="G381" s="46"/>
      <c r="H381" s="167" t="s">
        <v>1135</v>
      </c>
    </row>
    <row r="382" spans="1:8" ht="33.75" x14ac:dyDescent="0.2">
      <c r="A382" s="150" t="s">
        <v>1462</v>
      </c>
      <c r="B382" s="42" t="s">
        <v>1463</v>
      </c>
      <c r="C382" s="151">
        <v>4.55</v>
      </c>
      <c r="D382" s="151">
        <v>4.55</v>
      </c>
      <c r="E382" s="46"/>
      <c r="F382" s="46"/>
      <c r="G382" s="46"/>
      <c r="H382" s="167" t="s">
        <v>1140</v>
      </c>
    </row>
    <row r="383" spans="1:8" x14ac:dyDescent="0.2">
      <c r="A383" s="150" t="s">
        <v>1464</v>
      </c>
      <c r="B383" s="42" t="s">
        <v>720</v>
      </c>
      <c r="C383" s="151">
        <v>2000.01</v>
      </c>
      <c r="D383" s="151">
        <v>2000.01</v>
      </c>
      <c r="E383" s="46"/>
      <c r="F383" s="46"/>
      <c r="G383" s="46"/>
      <c r="H383" s="167" t="s">
        <v>1135</v>
      </c>
    </row>
    <row r="384" spans="1:8" x14ac:dyDescent="0.2">
      <c r="A384" s="150" t="s">
        <v>1465</v>
      </c>
      <c r="B384" s="42" t="s">
        <v>816</v>
      </c>
      <c r="C384" s="151">
        <v>74.7</v>
      </c>
      <c r="D384" s="151">
        <v>74.7</v>
      </c>
      <c r="E384" s="46"/>
      <c r="F384" s="46"/>
      <c r="G384" s="46"/>
      <c r="H384" s="167" t="s">
        <v>1135</v>
      </c>
    </row>
    <row r="385" spans="1:8" x14ac:dyDescent="0.2">
      <c r="A385" s="150" t="s">
        <v>1122</v>
      </c>
      <c r="B385" s="42" t="s">
        <v>1123</v>
      </c>
      <c r="C385" s="151">
        <v>104032.4</v>
      </c>
      <c r="D385" s="151">
        <v>104032.4</v>
      </c>
      <c r="E385" s="46"/>
      <c r="F385" s="46"/>
      <c r="G385" s="46"/>
      <c r="H385" s="167" t="s">
        <v>1135</v>
      </c>
    </row>
    <row r="386" spans="1:8" x14ac:dyDescent="0.2">
      <c r="A386" s="150" t="s">
        <v>1124</v>
      </c>
      <c r="B386" s="42" t="s">
        <v>1125</v>
      </c>
      <c r="C386" s="151">
        <v>42320.83</v>
      </c>
      <c r="D386" s="151">
        <v>42320.83</v>
      </c>
      <c r="E386" s="46"/>
      <c r="F386" s="46"/>
      <c r="G386" s="46"/>
      <c r="H386" s="167" t="s">
        <v>1135</v>
      </c>
    </row>
    <row r="387" spans="1:8" x14ac:dyDescent="0.2">
      <c r="A387" s="150" t="s">
        <v>1126</v>
      </c>
      <c r="B387" s="42" t="s">
        <v>1127</v>
      </c>
      <c r="C387" s="151">
        <v>65642.53</v>
      </c>
      <c r="D387" s="151">
        <v>65642.53</v>
      </c>
      <c r="E387" s="46"/>
      <c r="F387" s="46"/>
      <c r="G387" s="46"/>
      <c r="H387" s="167" t="s">
        <v>1135</v>
      </c>
    </row>
    <row r="388" spans="1:8" x14ac:dyDescent="0.2">
      <c r="A388" s="150" t="s">
        <v>1128</v>
      </c>
      <c r="B388" s="42" t="s">
        <v>1129</v>
      </c>
      <c r="C388" s="151">
        <v>339709.57</v>
      </c>
      <c r="D388" s="151">
        <v>339709.57</v>
      </c>
      <c r="E388" s="46"/>
      <c r="F388" s="46"/>
      <c r="G388" s="46"/>
      <c r="H388" s="167" t="s">
        <v>1135</v>
      </c>
    </row>
    <row r="389" spans="1:8" x14ac:dyDescent="0.2">
      <c r="A389" s="150" t="s">
        <v>1130</v>
      </c>
      <c r="B389" s="42" t="s">
        <v>1131</v>
      </c>
      <c r="C389" s="151">
        <v>11169.25</v>
      </c>
      <c r="D389" s="151">
        <v>11169.25</v>
      </c>
      <c r="E389" s="46"/>
      <c r="F389" s="46"/>
      <c r="G389" s="46"/>
      <c r="H389" s="167" t="s">
        <v>1135</v>
      </c>
    </row>
    <row r="390" spans="1:8" ht="22.5" x14ac:dyDescent="0.2">
      <c r="A390" s="150" t="s">
        <v>1132</v>
      </c>
      <c r="B390" s="42" t="s">
        <v>1133</v>
      </c>
      <c r="C390" s="151">
        <v>399144.05</v>
      </c>
      <c r="D390" s="151">
        <v>399144.05</v>
      </c>
      <c r="E390" s="46"/>
      <c r="F390" s="46"/>
      <c r="G390" s="46"/>
      <c r="H390" s="167" t="s">
        <v>1468</v>
      </c>
    </row>
    <row r="391" spans="1:8" x14ac:dyDescent="0.2">
      <c r="A391" s="150" t="s">
        <v>1134</v>
      </c>
      <c r="B391" s="42" t="s">
        <v>914</v>
      </c>
      <c r="C391" s="151">
        <v>5589.62</v>
      </c>
      <c r="D391" s="151">
        <v>5589.62</v>
      </c>
      <c r="E391" s="46"/>
      <c r="F391" s="46"/>
      <c r="G391" s="46"/>
      <c r="H391" s="167" t="s">
        <v>1135</v>
      </c>
    </row>
    <row r="392" spans="1:8" x14ac:dyDescent="0.2">
      <c r="A392" s="44">
        <v>2120</v>
      </c>
      <c r="B392" s="42" t="s">
        <v>266</v>
      </c>
      <c r="C392" s="46">
        <v>0</v>
      </c>
      <c r="D392" s="46">
        <v>0</v>
      </c>
      <c r="E392" s="46">
        <v>0</v>
      </c>
      <c r="F392" s="46">
        <v>0</v>
      </c>
      <c r="G392" s="46">
        <v>0</v>
      </c>
      <c r="H392" s="167"/>
    </row>
    <row r="393" spans="1:8" x14ac:dyDescent="0.2">
      <c r="A393" s="44">
        <v>2121</v>
      </c>
      <c r="B393" s="42" t="s">
        <v>267</v>
      </c>
      <c r="C393" s="46">
        <v>0</v>
      </c>
      <c r="D393" s="46">
        <v>0</v>
      </c>
      <c r="E393" s="46">
        <v>0</v>
      </c>
      <c r="F393" s="46">
        <v>0</v>
      </c>
      <c r="G393" s="46">
        <v>0</v>
      </c>
      <c r="H393" s="167"/>
    </row>
    <row r="394" spans="1:8" x14ac:dyDescent="0.2">
      <c r="A394" s="44">
        <v>2122</v>
      </c>
      <c r="B394" s="42" t="s">
        <v>268</v>
      </c>
      <c r="C394" s="46">
        <v>0</v>
      </c>
      <c r="D394" s="46">
        <v>0</v>
      </c>
      <c r="E394" s="46">
        <v>0</v>
      </c>
      <c r="F394" s="46">
        <v>0</v>
      </c>
      <c r="G394" s="46">
        <v>0</v>
      </c>
      <c r="H394" s="167"/>
    </row>
    <row r="395" spans="1:8" x14ac:dyDescent="0.2">
      <c r="A395" s="44">
        <v>2129</v>
      </c>
      <c r="B395" s="42" t="s">
        <v>269</v>
      </c>
      <c r="C395" s="46">
        <v>0</v>
      </c>
      <c r="D395" s="46">
        <v>0</v>
      </c>
      <c r="E395" s="46">
        <v>0</v>
      </c>
      <c r="F395" s="46">
        <v>0</v>
      </c>
      <c r="G395" s="46">
        <v>0</v>
      </c>
      <c r="H395" s="167"/>
    </row>
    <row r="396" spans="1:8" x14ac:dyDescent="0.2">
      <c r="H396" s="167"/>
    </row>
    <row r="397" spans="1:8" x14ac:dyDescent="0.2">
      <c r="A397" s="41" t="s">
        <v>584</v>
      </c>
      <c r="B397" s="41"/>
      <c r="C397" s="41"/>
      <c r="D397" s="41"/>
      <c r="E397" s="41"/>
      <c r="F397" s="41"/>
      <c r="G397" s="41"/>
      <c r="H397" s="167"/>
    </row>
    <row r="398" spans="1:8" x14ac:dyDescent="0.2">
      <c r="A398" s="43" t="s">
        <v>146</v>
      </c>
      <c r="B398" s="43" t="s">
        <v>143</v>
      </c>
      <c r="C398" s="43" t="s">
        <v>144</v>
      </c>
      <c r="D398" s="43" t="s">
        <v>147</v>
      </c>
      <c r="E398" s="43" t="s">
        <v>194</v>
      </c>
      <c r="F398" s="43"/>
      <c r="G398" s="43"/>
      <c r="H398" s="167"/>
    </row>
    <row r="399" spans="1:8" x14ac:dyDescent="0.2">
      <c r="A399" s="44">
        <v>2160</v>
      </c>
      <c r="B399" s="42" t="s">
        <v>270</v>
      </c>
      <c r="C399" s="46">
        <v>0</v>
      </c>
      <c r="H399" s="167"/>
    </row>
    <row r="400" spans="1:8" x14ac:dyDescent="0.2">
      <c r="A400" s="44">
        <v>2161</v>
      </c>
      <c r="B400" s="42" t="s">
        <v>271</v>
      </c>
      <c r="C400" s="46">
        <v>0</v>
      </c>
      <c r="H400" s="167"/>
    </row>
    <row r="401" spans="1:8" x14ac:dyDescent="0.2">
      <c r="A401" s="44">
        <v>2162</v>
      </c>
      <c r="B401" s="42" t="s">
        <v>272</v>
      </c>
      <c r="C401" s="46">
        <v>0</v>
      </c>
      <c r="H401" s="167"/>
    </row>
    <row r="402" spans="1:8" x14ac:dyDescent="0.2">
      <c r="A402" s="44">
        <v>2163</v>
      </c>
      <c r="B402" s="42" t="s">
        <v>273</v>
      </c>
      <c r="C402" s="46">
        <v>0</v>
      </c>
    </row>
    <row r="403" spans="1:8" x14ac:dyDescent="0.2">
      <c r="A403" s="44">
        <v>2164</v>
      </c>
      <c r="B403" s="42" t="s">
        <v>274</v>
      </c>
      <c r="C403" s="46">
        <v>0</v>
      </c>
    </row>
    <row r="404" spans="1:8" x14ac:dyDescent="0.2">
      <c r="A404" s="44">
        <v>2165</v>
      </c>
      <c r="B404" s="42" t="s">
        <v>275</v>
      </c>
      <c r="C404" s="46">
        <v>0</v>
      </c>
    </row>
    <row r="405" spans="1:8" x14ac:dyDescent="0.2">
      <c r="A405" s="44">
        <v>2166</v>
      </c>
      <c r="B405" s="42" t="s">
        <v>276</v>
      </c>
      <c r="C405" s="46">
        <v>0</v>
      </c>
    </row>
    <row r="406" spans="1:8" x14ac:dyDescent="0.2">
      <c r="A406" s="44">
        <v>2250</v>
      </c>
      <c r="B406" s="42" t="s">
        <v>277</v>
      </c>
      <c r="C406" s="46">
        <v>0</v>
      </c>
    </row>
    <row r="407" spans="1:8" x14ac:dyDescent="0.2">
      <c r="A407" s="44">
        <v>2251</v>
      </c>
      <c r="B407" s="42" t="s">
        <v>278</v>
      </c>
      <c r="C407" s="46">
        <v>0</v>
      </c>
    </row>
    <row r="408" spans="1:8" x14ac:dyDescent="0.2">
      <c r="A408" s="44">
        <v>2252</v>
      </c>
      <c r="B408" s="42" t="s">
        <v>279</v>
      </c>
      <c r="C408" s="46">
        <v>0</v>
      </c>
    </row>
    <row r="409" spans="1:8" x14ac:dyDescent="0.2">
      <c r="A409" s="44">
        <v>2253</v>
      </c>
      <c r="B409" s="42" t="s">
        <v>280</v>
      </c>
      <c r="C409" s="46">
        <v>0</v>
      </c>
    </row>
    <row r="410" spans="1:8" x14ac:dyDescent="0.2">
      <c r="A410" s="44">
        <v>2254</v>
      </c>
      <c r="B410" s="42" t="s">
        <v>281</v>
      </c>
      <c r="C410" s="46">
        <v>0</v>
      </c>
    </row>
    <row r="411" spans="1:8" x14ac:dyDescent="0.2">
      <c r="A411" s="44">
        <v>2255</v>
      </c>
      <c r="B411" s="42" t="s">
        <v>282</v>
      </c>
      <c r="C411" s="46">
        <v>0</v>
      </c>
    </row>
    <row r="412" spans="1:8" x14ac:dyDescent="0.2">
      <c r="A412" s="44">
        <v>2256</v>
      </c>
      <c r="B412" s="42" t="s">
        <v>283</v>
      </c>
      <c r="C412" s="46">
        <v>0</v>
      </c>
    </row>
    <row r="414" spans="1:8" x14ac:dyDescent="0.2">
      <c r="A414" s="41" t="s">
        <v>585</v>
      </c>
      <c r="B414" s="41"/>
      <c r="C414" s="41"/>
      <c r="D414" s="41"/>
      <c r="E414" s="41"/>
      <c r="F414" s="41"/>
      <c r="G414" s="41"/>
      <c r="H414" s="41"/>
    </row>
    <row r="415" spans="1:8" x14ac:dyDescent="0.2">
      <c r="A415" s="45" t="s">
        <v>146</v>
      </c>
      <c r="B415" s="45" t="s">
        <v>143</v>
      </c>
      <c r="C415" s="45" t="s">
        <v>144</v>
      </c>
      <c r="D415" s="45" t="s">
        <v>147</v>
      </c>
      <c r="E415" s="45" t="s">
        <v>194</v>
      </c>
      <c r="F415" s="45"/>
      <c r="G415" s="45"/>
      <c r="H415" s="45"/>
    </row>
    <row r="416" spans="1:8" x14ac:dyDescent="0.2">
      <c r="A416" s="44">
        <v>2159</v>
      </c>
      <c r="B416" s="42" t="s">
        <v>284</v>
      </c>
      <c r="C416" s="46">
        <v>0</v>
      </c>
    </row>
    <row r="417" spans="1:5" x14ac:dyDescent="0.2">
      <c r="A417" s="44">
        <v>2199</v>
      </c>
      <c r="B417" s="42" t="s">
        <v>285</v>
      </c>
      <c r="C417" s="46">
        <v>0</v>
      </c>
    </row>
    <row r="418" spans="1:5" x14ac:dyDescent="0.2">
      <c r="A418" s="44">
        <v>2240</v>
      </c>
      <c r="B418" s="42" t="s">
        <v>286</v>
      </c>
      <c r="C418" s="46">
        <v>0</v>
      </c>
    </row>
    <row r="419" spans="1:5" x14ac:dyDescent="0.2">
      <c r="A419" s="44">
        <v>2241</v>
      </c>
      <c r="B419" s="42" t="s">
        <v>287</v>
      </c>
      <c r="C419" s="46">
        <v>0</v>
      </c>
    </row>
    <row r="420" spans="1:5" x14ac:dyDescent="0.2">
      <c r="A420" s="44">
        <v>2242</v>
      </c>
      <c r="B420" s="42" t="s">
        <v>288</v>
      </c>
      <c r="C420" s="46">
        <v>0</v>
      </c>
    </row>
    <row r="421" spans="1:5" x14ac:dyDescent="0.2">
      <c r="A421" s="44">
        <v>2249</v>
      </c>
      <c r="B421" s="42" t="s">
        <v>289</v>
      </c>
      <c r="C421" s="46">
        <v>0</v>
      </c>
    </row>
    <row r="423" spans="1:5" x14ac:dyDescent="0.2">
      <c r="B423" s="42" t="s">
        <v>647</v>
      </c>
    </row>
    <row r="429" spans="1:5" ht="36.75" customHeight="1" x14ac:dyDescent="0.2">
      <c r="A429" s="184" t="s">
        <v>1467</v>
      </c>
      <c r="B429" s="184"/>
      <c r="C429" s="184" t="s">
        <v>1141</v>
      </c>
      <c r="D429" s="184"/>
      <c r="E429" s="184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29:B429"/>
    <mergeCell ref="C429:E4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8"/>
      <c r="B3" s="12"/>
    </row>
    <row r="4" spans="1:2" ht="15" customHeight="1" x14ac:dyDescent="0.2">
      <c r="A4" s="119" t="s">
        <v>1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22.5" x14ac:dyDescent="0.2">
      <c r="A6" s="117"/>
      <c r="B6" s="27" t="s">
        <v>642</v>
      </c>
    </row>
    <row r="7" spans="1:2" ht="15" customHeight="1" x14ac:dyDescent="0.2">
      <c r="A7" s="117"/>
      <c r="B7" s="29" t="s">
        <v>52</v>
      </c>
    </row>
    <row r="8" spans="1:2" x14ac:dyDescent="0.2">
      <c r="A8" s="117"/>
    </row>
    <row r="9" spans="1:2" ht="15" customHeight="1" x14ac:dyDescent="0.2">
      <c r="A9" s="119" t="s">
        <v>3</v>
      </c>
      <c r="B9" s="29" t="s">
        <v>601</v>
      </c>
    </row>
    <row r="10" spans="1:2" ht="15" customHeight="1" x14ac:dyDescent="0.2">
      <c r="A10" s="117"/>
      <c r="B10" s="29" t="s">
        <v>602</v>
      </c>
    </row>
    <row r="11" spans="1:2" ht="15" customHeight="1" x14ac:dyDescent="0.2">
      <c r="A11" s="117"/>
      <c r="B11" s="29" t="s">
        <v>127</v>
      </c>
    </row>
    <row r="12" spans="1:2" ht="15" customHeight="1" x14ac:dyDescent="0.2">
      <c r="A12" s="117"/>
      <c r="B12" s="29" t="s">
        <v>126</v>
      </c>
    </row>
    <row r="13" spans="1:2" ht="15" customHeight="1" x14ac:dyDescent="0.2">
      <c r="A13" s="117"/>
      <c r="B13" s="29" t="s">
        <v>128</v>
      </c>
    </row>
    <row r="14" spans="1:2" x14ac:dyDescent="0.2">
      <c r="A14" s="117"/>
    </row>
    <row r="15" spans="1:2" ht="15" customHeight="1" x14ac:dyDescent="0.2">
      <c r="A15" s="119" t="s">
        <v>5</v>
      </c>
      <c r="B15" s="30" t="s">
        <v>53</v>
      </c>
    </row>
    <row r="16" spans="1:2" ht="15" customHeight="1" x14ac:dyDescent="0.2">
      <c r="A16" s="117"/>
      <c r="B16" s="30" t="s">
        <v>54</v>
      </c>
    </row>
    <row r="17" spans="1:2" ht="15" customHeight="1" x14ac:dyDescent="0.2">
      <c r="A17" s="117"/>
      <c r="B17" s="30" t="s">
        <v>55</v>
      </c>
    </row>
    <row r="18" spans="1:2" ht="15" customHeight="1" x14ac:dyDescent="0.2">
      <c r="A18" s="117"/>
      <c r="B18" s="29" t="s">
        <v>56</v>
      </c>
    </row>
    <row r="19" spans="1:2" ht="15" customHeight="1" x14ac:dyDescent="0.2">
      <c r="A19" s="117"/>
      <c r="B19" s="23" t="s">
        <v>137</v>
      </c>
    </row>
    <row r="20" spans="1:2" x14ac:dyDescent="0.2">
      <c r="A20" s="117"/>
    </row>
    <row r="21" spans="1:2" ht="15" customHeight="1" x14ac:dyDescent="0.2">
      <c r="A21" s="119" t="s">
        <v>133</v>
      </c>
      <c r="B21" s="1" t="s">
        <v>171</v>
      </c>
    </row>
    <row r="22" spans="1:2" ht="15" customHeight="1" x14ac:dyDescent="0.2">
      <c r="A22" s="117"/>
      <c r="B22" s="31" t="s">
        <v>172</v>
      </c>
    </row>
    <row r="23" spans="1:2" x14ac:dyDescent="0.2">
      <c r="A23" s="117"/>
    </row>
    <row r="24" spans="1:2" ht="15" customHeight="1" x14ac:dyDescent="0.2">
      <c r="A24" s="119" t="s">
        <v>7</v>
      </c>
      <c r="B24" s="23" t="s">
        <v>57</v>
      </c>
    </row>
    <row r="25" spans="1:2" ht="15" customHeight="1" x14ac:dyDescent="0.2">
      <c r="A25" s="117"/>
      <c r="B25" s="23" t="s">
        <v>129</v>
      </c>
    </row>
    <row r="26" spans="1:2" ht="15" customHeight="1" x14ac:dyDescent="0.2">
      <c r="A26" s="117"/>
      <c r="B26" s="23" t="s">
        <v>130</v>
      </c>
    </row>
    <row r="27" spans="1:2" x14ac:dyDescent="0.2">
      <c r="A27" s="117"/>
    </row>
    <row r="28" spans="1:2" ht="15" customHeight="1" x14ac:dyDescent="0.2">
      <c r="A28" s="119" t="s">
        <v>8</v>
      </c>
      <c r="B28" s="23" t="s">
        <v>58</v>
      </c>
    </row>
    <row r="29" spans="1:2" ht="15" customHeight="1" x14ac:dyDescent="0.2">
      <c r="A29" s="117"/>
      <c r="B29" s="23" t="s">
        <v>136</v>
      </c>
    </row>
    <row r="30" spans="1:2" ht="15" customHeight="1" x14ac:dyDescent="0.2">
      <c r="A30" s="117"/>
      <c r="B30" s="23" t="s">
        <v>59</v>
      </c>
    </row>
    <row r="31" spans="1:2" ht="15" customHeight="1" x14ac:dyDescent="0.2">
      <c r="A31" s="117"/>
      <c r="B31" s="32" t="s">
        <v>60</v>
      </c>
    </row>
    <row r="32" spans="1:2" x14ac:dyDescent="0.2">
      <c r="A32" s="117"/>
    </row>
    <row r="33" spans="1:2" ht="15" customHeight="1" x14ac:dyDescent="0.2">
      <c r="A33" s="119" t="s">
        <v>9</v>
      </c>
      <c r="B33" s="23" t="s">
        <v>61</v>
      </c>
    </row>
    <row r="34" spans="1:2" ht="15" customHeight="1" x14ac:dyDescent="0.2">
      <c r="A34" s="117"/>
      <c r="B34" s="23" t="s">
        <v>62</v>
      </c>
    </row>
    <row r="35" spans="1:2" x14ac:dyDescent="0.2">
      <c r="A35" s="117"/>
    </row>
    <row r="36" spans="1:2" ht="15" customHeight="1" x14ac:dyDescent="0.2">
      <c r="A36" s="119" t="s">
        <v>11</v>
      </c>
      <c r="B36" s="29" t="s">
        <v>131</v>
      </c>
    </row>
    <row r="37" spans="1:2" ht="15" customHeight="1" x14ac:dyDescent="0.2">
      <c r="A37" s="117"/>
      <c r="B37" s="29" t="s">
        <v>138</v>
      </c>
    </row>
    <row r="38" spans="1:2" ht="15" customHeight="1" x14ac:dyDescent="0.2">
      <c r="A38" s="117"/>
      <c r="B38" s="33" t="s">
        <v>174</v>
      </c>
    </row>
    <row r="39" spans="1:2" ht="15" customHeight="1" x14ac:dyDescent="0.2">
      <c r="A39" s="117"/>
      <c r="B39" s="29" t="s">
        <v>175</v>
      </c>
    </row>
    <row r="40" spans="1:2" ht="15" customHeight="1" x14ac:dyDescent="0.2">
      <c r="A40" s="117"/>
      <c r="B40" s="29" t="s">
        <v>134</v>
      </c>
    </row>
    <row r="41" spans="1:2" ht="15" customHeight="1" x14ac:dyDescent="0.2">
      <c r="A41" s="117"/>
      <c r="B41" s="29" t="s">
        <v>135</v>
      </c>
    </row>
    <row r="42" spans="1:2" x14ac:dyDescent="0.2">
      <c r="A42" s="117"/>
    </row>
    <row r="43" spans="1:2" ht="15" customHeight="1" x14ac:dyDescent="0.2">
      <c r="A43" s="119" t="s">
        <v>13</v>
      </c>
      <c r="B43" s="29" t="s">
        <v>139</v>
      </c>
    </row>
    <row r="44" spans="1:2" ht="15" customHeight="1" x14ac:dyDescent="0.2">
      <c r="A44" s="117"/>
      <c r="B44" s="29" t="s">
        <v>142</v>
      </c>
    </row>
    <row r="45" spans="1:2" ht="15" customHeight="1" x14ac:dyDescent="0.2">
      <c r="A45" s="117"/>
      <c r="B45" s="33" t="s">
        <v>176</v>
      </c>
    </row>
    <row r="46" spans="1:2" ht="15" customHeight="1" x14ac:dyDescent="0.2">
      <c r="A46" s="117"/>
      <c r="B46" s="29" t="s">
        <v>177</v>
      </c>
    </row>
    <row r="47" spans="1:2" ht="15" customHeight="1" x14ac:dyDescent="0.2">
      <c r="A47" s="117"/>
      <c r="B47" s="29" t="s">
        <v>141</v>
      </c>
    </row>
    <row r="48" spans="1:2" ht="15" customHeight="1" x14ac:dyDescent="0.2">
      <c r="A48" s="117"/>
      <c r="B48" s="29" t="s">
        <v>140</v>
      </c>
    </row>
    <row r="49" spans="1:2" x14ac:dyDescent="0.2">
      <c r="A49" s="117"/>
    </row>
    <row r="50" spans="1:2" ht="25.5" customHeight="1" x14ac:dyDescent="0.2">
      <c r="A50" s="119" t="s">
        <v>15</v>
      </c>
      <c r="B50" s="27" t="s">
        <v>157</v>
      </c>
    </row>
    <row r="51" spans="1:2" x14ac:dyDescent="0.2">
      <c r="A51" s="117"/>
    </row>
    <row r="52" spans="1:2" ht="15" customHeight="1" x14ac:dyDescent="0.2">
      <c r="A52" s="119" t="s">
        <v>17</v>
      </c>
      <c r="B52" s="29" t="s">
        <v>63</v>
      </c>
    </row>
    <row r="53" spans="1:2" x14ac:dyDescent="0.2">
      <c r="A53" s="117"/>
    </row>
    <row r="54" spans="1:2" ht="15" customHeight="1" x14ac:dyDescent="0.2">
      <c r="A54" s="119" t="s">
        <v>18</v>
      </c>
      <c r="B54" s="30" t="s">
        <v>64</v>
      </c>
    </row>
    <row r="55" spans="1:2" ht="15" customHeight="1" x14ac:dyDescent="0.2">
      <c r="A55" s="117"/>
      <c r="B55" s="30" t="s">
        <v>65</v>
      </c>
    </row>
    <row r="56" spans="1:2" ht="15" customHeight="1" x14ac:dyDescent="0.2">
      <c r="A56" s="117"/>
      <c r="B56" s="30" t="s">
        <v>66</v>
      </c>
    </row>
    <row r="57" spans="1:2" ht="15" customHeight="1" x14ac:dyDescent="0.2">
      <c r="A57" s="117"/>
      <c r="B57" s="30" t="s">
        <v>67</v>
      </c>
    </row>
    <row r="58" spans="1:2" ht="15" customHeight="1" x14ac:dyDescent="0.2">
      <c r="A58" s="117"/>
      <c r="B58" s="30" t="s">
        <v>68</v>
      </c>
    </row>
    <row r="59" spans="1:2" x14ac:dyDescent="0.2">
      <c r="A59" s="117"/>
    </row>
    <row r="60" spans="1:2" ht="15" customHeight="1" x14ac:dyDescent="0.2">
      <c r="A60" s="119" t="s">
        <v>20</v>
      </c>
      <c r="B60" s="23" t="s">
        <v>69</v>
      </c>
    </row>
    <row r="61" spans="1:2" x14ac:dyDescent="0.2">
      <c r="A61" s="117"/>
      <c r="B61" s="23"/>
    </row>
    <row r="62" spans="1:2" ht="15" customHeight="1" x14ac:dyDescent="0.2">
      <c r="A62" s="119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324"/>
  <sheetViews>
    <sheetView tabSelected="1" topLeftCell="A58" zoomScaleNormal="100" workbookViewId="0">
      <selection activeCell="B73" sqref="B73"/>
    </sheetView>
  </sheetViews>
  <sheetFormatPr baseColWidth="10" defaultColWidth="9.140625" defaultRowHeight="11.25" x14ac:dyDescent="0.2"/>
  <cols>
    <col min="1" max="1" width="29.85546875" style="42" customWidth="1"/>
    <col min="2" max="2" width="72.85546875" style="42" bestFit="1" customWidth="1"/>
    <col min="3" max="3" width="15.7109375" style="42" customWidth="1"/>
    <col min="4" max="4" width="19.7109375" style="42" customWidth="1"/>
    <col min="5" max="5" width="26.42578125" style="42" customWidth="1"/>
    <col min="6" max="16384" width="9.140625" style="42"/>
  </cols>
  <sheetData>
    <row r="1" spans="1:5" s="48" customFormat="1" ht="18.95" customHeight="1" x14ac:dyDescent="0.25">
      <c r="A1" s="186" t="str">
        <f>ESF!A1</f>
        <v>Instituto Cultural de León</v>
      </c>
      <c r="B1" s="186"/>
      <c r="C1" s="186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86" t="s">
        <v>290</v>
      </c>
      <c r="B2" s="186"/>
      <c r="C2" s="186"/>
      <c r="D2" s="36" t="s">
        <v>181</v>
      </c>
      <c r="E2" s="47" t="str">
        <f>'Notas a los Edos Financieros'!D2</f>
        <v>Anual</v>
      </c>
    </row>
    <row r="3" spans="1:5" s="38" customFormat="1" ht="18.95" customHeight="1" x14ac:dyDescent="0.25">
      <c r="A3" s="186" t="str">
        <f>ESF!A3</f>
        <v>Correspondiente del 01 de enero al 31 de diciembre de 2021</v>
      </c>
      <c r="B3" s="186"/>
      <c r="C3" s="186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565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169">
        <f>+C46</f>
        <v>4321179.4499999993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1170</v>
      </c>
      <c r="C46" s="169">
        <f>+C49</f>
        <v>4321179.4499999993</v>
      </c>
      <c r="D46" s="70"/>
      <c r="E46" s="68"/>
    </row>
    <row r="47" spans="1:5" x14ac:dyDescent="0.2">
      <c r="A47" s="69">
        <v>4171</v>
      </c>
      <c r="B47" s="70" t="s">
        <v>494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495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496</v>
      </c>
      <c r="C49" s="169">
        <f>SUM(C50:C69)</f>
        <v>4321179.4499999993</v>
      </c>
      <c r="D49" s="70"/>
      <c r="E49" s="68"/>
    </row>
    <row r="50" spans="1:5" x14ac:dyDescent="0.2">
      <c r="A50" s="150" t="s">
        <v>1142</v>
      </c>
      <c r="B50" s="42" t="s">
        <v>1143</v>
      </c>
      <c r="C50" s="73">
        <v>1169497.07</v>
      </c>
      <c r="D50" s="70"/>
      <c r="E50" s="68"/>
    </row>
    <row r="51" spans="1:5" x14ac:dyDescent="0.2">
      <c r="A51" s="150" t="s">
        <v>1144</v>
      </c>
      <c r="B51" s="42" t="s">
        <v>1145</v>
      </c>
      <c r="C51" s="73">
        <v>351366.95</v>
      </c>
      <c r="D51" s="70"/>
      <c r="E51" s="68"/>
    </row>
    <row r="52" spans="1:5" x14ac:dyDescent="0.2">
      <c r="A52" s="150" t="s">
        <v>1146</v>
      </c>
      <c r="B52" s="42" t="s">
        <v>1147</v>
      </c>
      <c r="C52" s="73">
        <v>1506669.14</v>
      </c>
      <c r="D52" s="70"/>
      <c r="E52" s="68"/>
    </row>
    <row r="53" spans="1:5" x14ac:dyDescent="0.2">
      <c r="A53" s="150" t="s">
        <v>1469</v>
      </c>
      <c r="B53" s="42" t="s">
        <v>1486</v>
      </c>
      <c r="C53" s="73">
        <v>3575</v>
      </c>
      <c r="D53" s="70"/>
      <c r="E53" s="68"/>
    </row>
    <row r="54" spans="1:5" x14ac:dyDescent="0.2">
      <c r="A54" s="150" t="s">
        <v>1148</v>
      </c>
      <c r="B54" s="42" t="s">
        <v>1149</v>
      </c>
      <c r="C54" s="73">
        <v>191499.65</v>
      </c>
      <c r="D54" s="70"/>
      <c r="E54" s="68"/>
    </row>
    <row r="55" spans="1:5" x14ac:dyDescent="0.2">
      <c r="A55" s="150" t="s">
        <v>1470</v>
      </c>
      <c r="B55" s="42" t="s">
        <v>1487</v>
      </c>
      <c r="C55" s="73">
        <v>11148.54</v>
      </c>
      <c r="D55" s="70"/>
      <c r="E55" s="68"/>
    </row>
    <row r="56" spans="1:5" x14ac:dyDescent="0.2">
      <c r="A56" s="150" t="s">
        <v>1150</v>
      </c>
      <c r="B56" s="42" t="s">
        <v>1488</v>
      </c>
      <c r="C56" s="73">
        <v>107543.1</v>
      </c>
      <c r="D56" s="70"/>
      <c r="E56" s="68"/>
    </row>
    <row r="57" spans="1:5" x14ac:dyDescent="0.2">
      <c r="A57" s="150" t="s">
        <v>1151</v>
      </c>
      <c r="B57" s="42" t="s">
        <v>1483</v>
      </c>
      <c r="C57" s="73">
        <v>39097</v>
      </c>
      <c r="D57" s="70"/>
      <c r="E57" s="68"/>
    </row>
    <row r="58" spans="1:5" x14ac:dyDescent="0.2">
      <c r="A58" s="150" t="s">
        <v>1471</v>
      </c>
      <c r="B58" s="42" t="s">
        <v>1484</v>
      </c>
      <c r="C58" s="73">
        <v>159982.60999999999</v>
      </c>
      <c r="D58" s="70"/>
      <c r="E58" s="68"/>
    </row>
    <row r="59" spans="1:5" x14ac:dyDescent="0.2">
      <c r="A59" s="150" t="s">
        <v>1472</v>
      </c>
      <c r="B59" s="42" t="s">
        <v>1485</v>
      </c>
      <c r="C59" s="73">
        <v>7500</v>
      </c>
      <c r="D59" s="70"/>
      <c r="E59" s="68"/>
    </row>
    <row r="60" spans="1:5" x14ac:dyDescent="0.2">
      <c r="A60" s="150" t="s">
        <v>1153</v>
      </c>
      <c r="B60" s="42" t="s">
        <v>1489</v>
      </c>
      <c r="C60" s="73">
        <v>27572.55</v>
      </c>
      <c r="D60" s="70"/>
      <c r="E60" s="68"/>
    </row>
    <row r="61" spans="1:5" x14ac:dyDescent="0.2">
      <c r="A61" s="150" t="s">
        <v>1154</v>
      </c>
      <c r="B61" s="42" t="s">
        <v>1155</v>
      </c>
      <c r="C61" s="73">
        <v>158000</v>
      </c>
      <c r="D61" s="70"/>
      <c r="E61" s="68"/>
    </row>
    <row r="62" spans="1:5" x14ac:dyDescent="0.2">
      <c r="A62" s="150" t="s">
        <v>1156</v>
      </c>
      <c r="B62" s="42" t="s">
        <v>1157</v>
      </c>
      <c r="C62" s="73">
        <v>9355</v>
      </c>
      <c r="D62" s="70"/>
      <c r="E62" s="68"/>
    </row>
    <row r="63" spans="1:5" x14ac:dyDescent="0.2">
      <c r="A63" s="150" t="s">
        <v>1473</v>
      </c>
      <c r="B63" s="42" t="s">
        <v>1474</v>
      </c>
      <c r="C63" s="73">
        <v>2427</v>
      </c>
      <c r="D63" s="70"/>
      <c r="E63" s="68"/>
    </row>
    <row r="64" spans="1:5" x14ac:dyDescent="0.2">
      <c r="A64" s="150" t="s">
        <v>1158</v>
      </c>
      <c r="B64" s="42" t="s">
        <v>1152</v>
      </c>
      <c r="C64" s="73">
        <v>93751.32</v>
      </c>
      <c r="D64" s="70"/>
      <c r="E64" s="68"/>
    </row>
    <row r="65" spans="1:5" x14ac:dyDescent="0.2">
      <c r="A65" s="150" t="s">
        <v>1159</v>
      </c>
      <c r="B65" s="42" t="s">
        <v>1160</v>
      </c>
      <c r="C65" s="73">
        <v>147077.24</v>
      </c>
      <c r="D65" s="70"/>
      <c r="E65" s="68"/>
    </row>
    <row r="66" spans="1:5" x14ac:dyDescent="0.2">
      <c r="A66" s="150" t="s">
        <v>1161</v>
      </c>
      <c r="B66" s="42" t="s">
        <v>1162</v>
      </c>
      <c r="C66" s="73">
        <v>181337.07</v>
      </c>
      <c r="D66" s="70"/>
      <c r="E66" s="68"/>
    </row>
    <row r="67" spans="1:5" x14ac:dyDescent="0.2">
      <c r="A67" s="150" t="s">
        <v>1163</v>
      </c>
      <c r="B67" s="42" t="s">
        <v>1164</v>
      </c>
      <c r="C67" s="73">
        <v>116666.83</v>
      </c>
      <c r="D67" s="70"/>
      <c r="E67" s="68"/>
    </row>
    <row r="68" spans="1:5" x14ac:dyDescent="0.2">
      <c r="A68" s="150" t="s">
        <v>1475</v>
      </c>
      <c r="B68" s="42" t="s">
        <v>1481</v>
      </c>
      <c r="C68" s="73">
        <v>18532.759999999998</v>
      </c>
      <c r="D68" s="70"/>
      <c r="E68" s="68"/>
    </row>
    <row r="69" spans="1:5" x14ac:dyDescent="0.2">
      <c r="A69" s="150" t="s">
        <v>1165</v>
      </c>
      <c r="B69" s="42" t="s">
        <v>1482</v>
      </c>
      <c r="C69" s="73">
        <v>18580.62</v>
      </c>
      <c r="D69" s="70"/>
      <c r="E69" s="68"/>
    </row>
    <row r="70" spans="1:5" ht="22.5" x14ac:dyDescent="0.2">
      <c r="A70" s="69">
        <v>4174</v>
      </c>
      <c r="B70" s="71" t="s">
        <v>497</v>
      </c>
      <c r="C70" s="73">
        <v>0</v>
      </c>
      <c r="D70" s="70"/>
      <c r="E70" s="68"/>
    </row>
    <row r="71" spans="1:5" ht="22.5" x14ac:dyDescent="0.2">
      <c r="A71" s="69">
        <v>4175</v>
      </c>
      <c r="B71" s="71" t="s">
        <v>498</v>
      </c>
      <c r="C71" s="73">
        <v>0</v>
      </c>
      <c r="D71" s="70"/>
      <c r="E71" s="68"/>
    </row>
    <row r="72" spans="1:5" ht="22.5" x14ac:dyDescent="0.2">
      <c r="A72" s="69">
        <v>4176</v>
      </c>
      <c r="B72" s="71" t="s">
        <v>499</v>
      </c>
      <c r="C72" s="73">
        <v>0</v>
      </c>
      <c r="D72" s="70"/>
      <c r="E72" s="68"/>
    </row>
    <row r="73" spans="1:5" ht="22.5" x14ac:dyDescent="0.2">
      <c r="A73" s="69">
        <v>4177</v>
      </c>
      <c r="B73" s="71" t="s">
        <v>500</v>
      </c>
      <c r="C73" s="73">
        <v>0</v>
      </c>
      <c r="D73" s="70"/>
      <c r="E73" s="68"/>
    </row>
    <row r="74" spans="1:5" ht="22.5" x14ac:dyDescent="0.2">
      <c r="A74" s="69">
        <v>4178</v>
      </c>
      <c r="B74" s="71" t="s">
        <v>501</v>
      </c>
      <c r="C74" s="73">
        <v>0</v>
      </c>
      <c r="D74" s="70"/>
      <c r="E74" s="68"/>
    </row>
    <row r="75" spans="1:5" x14ac:dyDescent="0.2">
      <c r="A75" s="69"/>
      <c r="B75" s="71"/>
      <c r="C75" s="73"/>
      <c r="D75" s="70"/>
      <c r="E75" s="68"/>
    </row>
    <row r="76" spans="1:5" x14ac:dyDescent="0.2">
      <c r="A76" s="66" t="s">
        <v>566</v>
      </c>
      <c r="B76" s="66"/>
      <c r="C76" s="66"/>
      <c r="D76" s="66"/>
      <c r="E76" s="66"/>
    </row>
    <row r="77" spans="1:5" x14ac:dyDescent="0.2">
      <c r="A77" s="67" t="s">
        <v>146</v>
      </c>
      <c r="B77" s="67" t="s">
        <v>143</v>
      </c>
      <c r="C77" s="67" t="s">
        <v>144</v>
      </c>
      <c r="D77" s="67" t="s">
        <v>291</v>
      </c>
      <c r="E77" s="67"/>
    </row>
    <row r="78" spans="1:5" ht="33.75" x14ac:dyDescent="0.2">
      <c r="A78" s="69">
        <v>4200</v>
      </c>
      <c r="B78" s="71" t="s">
        <v>502</v>
      </c>
      <c r="C78" s="169">
        <f>+C85</f>
        <v>75046640.5</v>
      </c>
      <c r="D78" s="70"/>
      <c r="E78" s="68"/>
    </row>
    <row r="79" spans="1:5" ht="22.5" x14ac:dyDescent="0.2">
      <c r="A79" s="69">
        <v>4210</v>
      </c>
      <c r="B79" s="71" t="s">
        <v>503</v>
      </c>
      <c r="C79" s="73">
        <v>0</v>
      </c>
      <c r="D79" s="70"/>
      <c r="E79" s="68"/>
    </row>
    <row r="80" spans="1:5" x14ac:dyDescent="0.2">
      <c r="A80" s="69">
        <v>4211</v>
      </c>
      <c r="B80" s="70" t="s">
        <v>321</v>
      </c>
      <c r="C80" s="73">
        <v>0</v>
      </c>
      <c r="D80" s="70"/>
      <c r="E80" s="68"/>
    </row>
    <row r="81" spans="1:5" x14ac:dyDescent="0.2">
      <c r="A81" s="69">
        <v>4212</v>
      </c>
      <c r="B81" s="70" t="s">
        <v>322</v>
      </c>
      <c r="C81" s="73">
        <v>0</v>
      </c>
      <c r="D81" s="70"/>
      <c r="E81" s="68"/>
    </row>
    <row r="82" spans="1:5" x14ac:dyDescent="0.2">
      <c r="A82" s="69">
        <v>4213</v>
      </c>
      <c r="B82" s="70" t="s">
        <v>323</v>
      </c>
      <c r="C82" s="73">
        <v>0</v>
      </c>
      <c r="D82" s="70"/>
      <c r="E82" s="68"/>
    </row>
    <row r="83" spans="1:5" x14ac:dyDescent="0.2">
      <c r="A83" s="69">
        <v>4214</v>
      </c>
      <c r="B83" s="70" t="s">
        <v>504</v>
      </c>
      <c r="C83" s="73">
        <v>0</v>
      </c>
      <c r="D83" s="70"/>
      <c r="E83" s="68"/>
    </row>
    <row r="84" spans="1:5" x14ac:dyDescent="0.2">
      <c r="A84" s="69">
        <v>4215</v>
      </c>
      <c r="B84" s="70" t="s">
        <v>505</v>
      </c>
      <c r="C84" s="73">
        <v>0</v>
      </c>
      <c r="D84" s="70"/>
      <c r="E84" s="68"/>
    </row>
    <row r="85" spans="1:5" x14ac:dyDescent="0.2">
      <c r="A85" s="69">
        <v>4220</v>
      </c>
      <c r="B85" s="70" t="s">
        <v>324</v>
      </c>
      <c r="C85" s="169">
        <f>+C86+C89</f>
        <v>75046640.5</v>
      </c>
      <c r="D85" s="70"/>
      <c r="E85" s="68"/>
    </row>
    <row r="86" spans="1:5" x14ac:dyDescent="0.2">
      <c r="A86" s="69">
        <v>4221</v>
      </c>
      <c r="B86" s="70" t="s">
        <v>325</v>
      </c>
      <c r="C86" s="73">
        <f>+C87+C88</f>
        <v>70429135.5</v>
      </c>
      <c r="D86" s="70"/>
      <c r="E86" s="68"/>
    </row>
    <row r="87" spans="1:5" x14ac:dyDescent="0.2">
      <c r="A87" s="150" t="s">
        <v>1166</v>
      </c>
      <c r="B87" s="42" t="s">
        <v>1167</v>
      </c>
      <c r="C87" s="73">
        <v>69718135.5</v>
      </c>
      <c r="D87" s="70"/>
      <c r="E87" s="68"/>
    </row>
    <row r="88" spans="1:5" x14ac:dyDescent="0.2">
      <c r="A88" s="150" t="s">
        <v>1476</v>
      </c>
      <c r="B88" s="42" t="s">
        <v>1477</v>
      </c>
      <c r="C88" s="73">
        <v>711000</v>
      </c>
      <c r="D88" s="70"/>
      <c r="E88" s="68"/>
    </row>
    <row r="89" spans="1:5" x14ac:dyDescent="0.2">
      <c r="A89" s="69">
        <v>4223</v>
      </c>
      <c r="B89" s="70" t="s">
        <v>326</v>
      </c>
      <c r="C89" s="169">
        <f>+C90</f>
        <v>4617505</v>
      </c>
      <c r="D89" s="70"/>
      <c r="E89" s="68"/>
    </row>
    <row r="90" spans="1:5" x14ac:dyDescent="0.2">
      <c r="A90" s="150" t="s">
        <v>1168</v>
      </c>
      <c r="B90" s="42" t="s">
        <v>1169</v>
      </c>
      <c r="C90" s="73">
        <v>4617505</v>
      </c>
      <c r="D90" s="70"/>
      <c r="E90" s="68"/>
    </row>
    <row r="91" spans="1:5" x14ac:dyDescent="0.2">
      <c r="A91" s="69">
        <v>4225</v>
      </c>
      <c r="B91" s="70" t="s">
        <v>328</v>
      </c>
      <c r="C91" s="73">
        <v>0</v>
      </c>
      <c r="D91" s="70"/>
      <c r="E91" s="68"/>
    </row>
    <row r="92" spans="1:5" x14ac:dyDescent="0.2">
      <c r="A92" s="69">
        <v>4227</v>
      </c>
      <c r="B92" s="70" t="s">
        <v>506</v>
      </c>
      <c r="C92" s="73">
        <v>0</v>
      </c>
      <c r="D92" s="70"/>
      <c r="E92" s="68"/>
    </row>
    <row r="93" spans="1:5" x14ac:dyDescent="0.2">
      <c r="A93" s="68"/>
      <c r="B93" s="68"/>
      <c r="C93" s="68"/>
      <c r="D93" s="68"/>
      <c r="E93" s="68"/>
    </row>
    <row r="94" spans="1:5" x14ac:dyDescent="0.2">
      <c r="A94" s="66" t="s">
        <v>598</v>
      </c>
      <c r="B94" s="66"/>
      <c r="C94" s="66"/>
      <c r="D94" s="66"/>
      <c r="E94" s="66"/>
    </row>
    <row r="95" spans="1:5" x14ac:dyDescent="0.2">
      <c r="A95" s="67" t="s">
        <v>146</v>
      </c>
      <c r="B95" s="67" t="s">
        <v>143</v>
      </c>
      <c r="C95" s="67" t="s">
        <v>144</v>
      </c>
      <c r="D95" s="67" t="s">
        <v>147</v>
      </c>
      <c r="E95" s="67" t="s">
        <v>194</v>
      </c>
    </row>
    <row r="96" spans="1:5" x14ac:dyDescent="0.2">
      <c r="A96" s="72">
        <v>4300</v>
      </c>
      <c r="B96" s="70" t="s">
        <v>329</v>
      </c>
      <c r="C96" s="73">
        <v>0</v>
      </c>
      <c r="D96" s="70"/>
      <c r="E96" s="70"/>
    </row>
    <row r="97" spans="1:5" x14ac:dyDescent="0.2">
      <c r="A97" s="72">
        <v>4310</v>
      </c>
      <c r="B97" s="70" t="s">
        <v>330</v>
      </c>
      <c r="C97" s="73">
        <v>0</v>
      </c>
      <c r="D97" s="70"/>
      <c r="E97" s="70"/>
    </row>
    <row r="98" spans="1:5" x14ac:dyDescent="0.2">
      <c r="A98" s="72">
        <v>4311</v>
      </c>
      <c r="B98" s="70" t="s">
        <v>507</v>
      </c>
      <c r="C98" s="73">
        <v>0</v>
      </c>
      <c r="D98" s="70"/>
      <c r="E98" s="70"/>
    </row>
    <row r="99" spans="1:5" x14ac:dyDescent="0.2">
      <c r="A99" s="72">
        <v>4319</v>
      </c>
      <c r="B99" s="70" t="s">
        <v>331</v>
      </c>
      <c r="C99" s="73">
        <v>0</v>
      </c>
      <c r="D99" s="70"/>
      <c r="E99" s="70"/>
    </row>
    <row r="100" spans="1:5" x14ac:dyDescent="0.2">
      <c r="A100" s="72">
        <v>4320</v>
      </c>
      <c r="B100" s="70" t="s">
        <v>332</v>
      </c>
      <c r="C100" s="73">
        <v>0</v>
      </c>
      <c r="D100" s="70"/>
      <c r="E100" s="70"/>
    </row>
    <row r="101" spans="1:5" x14ac:dyDescent="0.2">
      <c r="A101" s="72">
        <v>4321</v>
      </c>
      <c r="B101" s="70" t="s">
        <v>333</v>
      </c>
      <c r="C101" s="73">
        <v>0</v>
      </c>
      <c r="D101" s="70"/>
      <c r="E101" s="70"/>
    </row>
    <row r="102" spans="1:5" x14ac:dyDescent="0.2">
      <c r="A102" s="72">
        <v>4322</v>
      </c>
      <c r="B102" s="70" t="s">
        <v>334</v>
      </c>
      <c r="C102" s="73">
        <v>0</v>
      </c>
      <c r="D102" s="70"/>
      <c r="E102" s="70"/>
    </row>
    <row r="103" spans="1:5" x14ac:dyDescent="0.2">
      <c r="A103" s="72">
        <v>4323</v>
      </c>
      <c r="B103" s="70" t="s">
        <v>335</v>
      </c>
      <c r="C103" s="73">
        <v>0</v>
      </c>
      <c r="D103" s="70"/>
      <c r="E103" s="70"/>
    </row>
    <row r="104" spans="1:5" x14ac:dyDescent="0.2">
      <c r="A104" s="72">
        <v>4324</v>
      </c>
      <c r="B104" s="70" t="s">
        <v>336</v>
      </c>
      <c r="C104" s="73">
        <v>0</v>
      </c>
      <c r="D104" s="70"/>
      <c r="E104" s="70"/>
    </row>
    <row r="105" spans="1:5" x14ac:dyDescent="0.2">
      <c r="A105" s="72">
        <v>4325</v>
      </c>
      <c r="B105" s="70" t="s">
        <v>337</v>
      </c>
      <c r="C105" s="73">
        <v>0</v>
      </c>
      <c r="D105" s="70"/>
      <c r="E105" s="70"/>
    </row>
    <row r="106" spans="1:5" x14ac:dyDescent="0.2">
      <c r="A106" s="72">
        <v>4330</v>
      </c>
      <c r="B106" s="70" t="s">
        <v>338</v>
      </c>
      <c r="C106" s="73">
        <v>0</v>
      </c>
      <c r="D106" s="70"/>
      <c r="E106" s="70"/>
    </row>
    <row r="107" spans="1:5" x14ac:dyDescent="0.2">
      <c r="A107" s="72">
        <v>4331</v>
      </c>
      <c r="B107" s="70" t="s">
        <v>338</v>
      </c>
      <c r="C107" s="73">
        <v>0</v>
      </c>
      <c r="D107" s="70"/>
      <c r="E107" s="70"/>
    </row>
    <row r="108" spans="1:5" x14ac:dyDescent="0.2">
      <c r="A108" s="72">
        <v>4340</v>
      </c>
      <c r="B108" s="70" t="s">
        <v>339</v>
      </c>
      <c r="C108" s="73">
        <v>0</v>
      </c>
      <c r="D108" s="70"/>
      <c r="E108" s="70"/>
    </row>
    <row r="109" spans="1:5" x14ac:dyDescent="0.2">
      <c r="A109" s="72">
        <v>4341</v>
      </c>
      <c r="B109" s="70" t="s">
        <v>339</v>
      </c>
      <c r="C109" s="73">
        <v>0</v>
      </c>
      <c r="D109" s="70"/>
      <c r="E109" s="70"/>
    </row>
    <row r="110" spans="1:5" x14ac:dyDescent="0.2">
      <c r="A110" s="72">
        <v>4390</v>
      </c>
      <c r="B110" s="70" t="s">
        <v>340</v>
      </c>
      <c r="C110" s="73">
        <v>0</v>
      </c>
      <c r="D110" s="70"/>
      <c r="E110" s="70"/>
    </row>
    <row r="111" spans="1:5" x14ac:dyDescent="0.2">
      <c r="A111" s="72">
        <v>4392</v>
      </c>
      <c r="B111" s="70" t="s">
        <v>341</v>
      </c>
      <c r="C111" s="73">
        <v>0</v>
      </c>
      <c r="D111" s="70"/>
      <c r="E111" s="70"/>
    </row>
    <row r="112" spans="1:5" x14ac:dyDescent="0.2">
      <c r="A112" s="72">
        <v>4393</v>
      </c>
      <c r="B112" s="70" t="s">
        <v>508</v>
      </c>
      <c r="C112" s="73">
        <v>0</v>
      </c>
      <c r="D112" s="70"/>
      <c r="E112" s="70"/>
    </row>
    <row r="113" spans="1:5" x14ac:dyDescent="0.2">
      <c r="A113" s="72">
        <v>4394</v>
      </c>
      <c r="B113" s="70" t="s">
        <v>342</v>
      </c>
      <c r="C113" s="73">
        <v>0</v>
      </c>
      <c r="D113" s="70"/>
      <c r="E113" s="70"/>
    </row>
    <row r="114" spans="1:5" x14ac:dyDescent="0.2">
      <c r="A114" s="72">
        <v>4395</v>
      </c>
      <c r="B114" s="70" t="s">
        <v>343</v>
      </c>
      <c r="C114" s="73">
        <v>0</v>
      </c>
      <c r="D114" s="70"/>
      <c r="E114" s="70"/>
    </row>
    <row r="115" spans="1:5" x14ac:dyDescent="0.2">
      <c r="A115" s="72">
        <v>4396</v>
      </c>
      <c r="B115" s="70" t="s">
        <v>344</v>
      </c>
      <c r="C115" s="73">
        <v>0</v>
      </c>
      <c r="D115" s="70"/>
      <c r="E115" s="70"/>
    </row>
    <row r="116" spans="1:5" x14ac:dyDescent="0.2">
      <c r="A116" s="72">
        <v>4397</v>
      </c>
      <c r="B116" s="70" t="s">
        <v>509</v>
      </c>
      <c r="C116" s="73">
        <v>0</v>
      </c>
      <c r="D116" s="70"/>
      <c r="E116" s="70"/>
    </row>
    <row r="117" spans="1:5" x14ac:dyDescent="0.2">
      <c r="A117" s="72">
        <v>4399</v>
      </c>
      <c r="B117" s="70" t="s">
        <v>340</v>
      </c>
      <c r="C117" s="73">
        <v>0</v>
      </c>
      <c r="D117" s="70"/>
      <c r="E117" s="70"/>
    </row>
    <row r="118" spans="1:5" x14ac:dyDescent="0.2">
      <c r="A118" s="68"/>
      <c r="B118" s="68"/>
      <c r="C118" s="68"/>
      <c r="D118" s="68"/>
      <c r="E118" s="68"/>
    </row>
    <row r="119" spans="1:5" x14ac:dyDescent="0.2">
      <c r="A119" s="66" t="s">
        <v>567</v>
      </c>
      <c r="B119" s="66"/>
      <c r="C119" s="66"/>
      <c r="D119" s="66"/>
      <c r="E119" s="66"/>
    </row>
    <row r="120" spans="1:5" x14ac:dyDescent="0.2">
      <c r="A120" s="67" t="s">
        <v>146</v>
      </c>
      <c r="B120" s="67" t="s">
        <v>143</v>
      </c>
      <c r="C120" s="67" t="s">
        <v>144</v>
      </c>
      <c r="D120" s="67" t="s">
        <v>345</v>
      </c>
      <c r="E120" s="67" t="s">
        <v>194</v>
      </c>
    </row>
    <row r="121" spans="1:5" x14ac:dyDescent="0.2">
      <c r="A121" s="72">
        <v>5000</v>
      </c>
      <c r="B121" s="70" t="s">
        <v>346</v>
      </c>
      <c r="C121" s="169">
        <f>+C122+C274</f>
        <v>81071711.439999983</v>
      </c>
      <c r="D121" s="171">
        <f>SUM(D125:D317)</f>
        <v>1.0000000000000007</v>
      </c>
      <c r="E121" s="70"/>
    </row>
    <row r="122" spans="1:5" x14ac:dyDescent="0.2">
      <c r="A122" s="72">
        <v>5100</v>
      </c>
      <c r="B122" s="70" t="s">
        <v>347</v>
      </c>
      <c r="C122" s="73">
        <f>+C123+C147+C170</f>
        <v>79010087.979999989</v>
      </c>
      <c r="D122" s="171"/>
      <c r="E122" s="70"/>
    </row>
    <row r="123" spans="1:5" x14ac:dyDescent="0.2">
      <c r="A123" s="72">
        <v>5110</v>
      </c>
      <c r="B123" s="70" t="s">
        <v>348</v>
      </c>
      <c r="C123" s="170">
        <f>C124+C126+C129+C134+C138</f>
        <v>50896131.849999994</v>
      </c>
      <c r="D123" s="171"/>
      <c r="E123" s="70"/>
    </row>
    <row r="124" spans="1:5" x14ac:dyDescent="0.2">
      <c r="A124" s="72">
        <v>5111</v>
      </c>
      <c r="B124" s="70" t="s">
        <v>349</v>
      </c>
      <c r="C124" s="169">
        <f>+C125</f>
        <v>22347733.960000001</v>
      </c>
      <c r="D124" s="171"/>
      <c r="E124" s="70"/>
    </row>
    <row r="125" spans="1:5" x14ac:dyDescent="0.2">
      <c r="A125" s="150" t="s">
        <v>1171</v>
      </c>
      <c r="B125" s="42" t="s">
        <v>1172</v>
      </c>
      <c r="C125" s="73">
        <v>22347733.960000001</v>
      </c>
      <c r="D125" s="171">
        <f t="shared" ref="D125:D187" si="0">+C125/$C$121</f>
        <v>0.27565390643737969</v>
      </c>
      <c r="E125" s="42" t="s">
        <v>1480</v>
      </c>
    </row>
    <row r="126" spans="1:5" x14ac:dyDescent="0.2">
      <c r="A126" s="72">
        <v>5112</v>
      </c>
      <c r="B126" s="70" t="s">
        <v>350</v>
      </c>
      <c r="C126" s="169">
        <f>C127+C128</f>
        <v>6982338.3300000001</v>
      </c>
      <c r="D126" s="171"/>
      <c r="E126" s="70"/>
    </row>
    <row r="127" spans="1:5" x14ac:dyDescent="0.2">
      <c r="A127" s="150" t="s">
        <v>1173</v>
      </c>
      <c r="B127" s="42" t="s">
        <v>1174</v>
      </c>
      <c r="C127" s="73">
        <v>414055.55</v>
      </c>
      <c r="D127" s="171">
        <f t="shared" si="0"/>
        <v>5.1072753078172843E-3</v>
      </c>
      <c r="E127" s="70"/>
    </row>
    <row r="128" spans="1:5" x14ac:dyDescent="0.2">
      <c r="A128" s="150" t="s">
        <v>1175</v>
      </c>
      <c r="B128" s="42" t="s">
        <v>1176</v>
      </c>
      <c r="C128" s="73">
        <v>6568282.7800000003</v>
      </c>
      <c r="D128" s="171">
        <f t="shared" si="0"/>
        <v>8.1018183326018622E-2</v>
      </c>
      <c r="E128" s="42" t="s">
        <v>1177</v>
      </c>
    </row>
    <row r="129" spans="1:5" x14ac:dyDescent="0.2">
      <c r="A129" s="72">
        <v>5113</v>
      </c>
      <c r="B129" s="70" t="s">
        <v>351</v>
      </c>
      <c r="C129" s="169">
        <f>SUM(C130:C133)</f>
        <v>4697793.93</v>
      </c>
      <c r="D129" s="171"/>
      <c r="E129" s="70"/>
    </row>
    <row r="130" spans="1:5" x14ac:dyDescent="0.2">
      <c r="A130" s="183" t="s">
        <v>1478</v>
      </c>
      <c r="B130" s="70" t="s">
        <v>1479</v>
      </c>
      <c r="C130" s="73">
        <v>300000</v>
      </c>
      <c r="D130" s="171">
        <f>+C130/C121</f>
        <v>3.7004276173696633E-3</v>
      </c>
      <c r="E130" s="70"/>
    </row>
    <row r="131" spans="1:5" x14ac:dyDescent="0.2">
      <c r="A131" s="150" t="s">
        <v>1178</v>
      </c>
      <c r="B131" s="42" t="s">
        <v>1179</v>
      </c>
      <c r="C131" s="73">
        <v>829707.8</v>
      </c>
      <c r="D131" s="171">
        <f t="shared" si="0"/>
        <v>1.0234245524890084E-2</v>
      </c>
      <c r="E131" s="70"/>
    </row>
    <row r="132" spans="1:5" x14ac:dyDescent="0.2">
      <c r="A132" s="150" t="s">
        <v>1180</v>
      </c>
      <c r="B132" s="42" t="s">
        <v>1181</v>
      </c>
      <c r="C132" s="73">
        <v>3221888.53</v>
      </c>
      <c r="D132" s="171">
        <f t="shared" si="0"/>
        <v>3.9741217654995151E-2</v>
      </c>
      <c r="E132" s="70"/>
    </row>
    <row r="133" spans="1:5" x14ac:dyDescent="0.2">
      <c r="A133" s="150" t="s">
        <v>1182</v>
      </c>
      <c r="B133" s="42" t="s">
        <v>1183</v>
      </c>
      <c r="C133" s="73">
        <v>346197.6</v>
      </c>
      <c r="D133" s="171">
        <f t="shared" si="0"/>
        <v>4.2702638670236524E-3</v>
      </c>
      <c r="E133" s="70"/>
    </row>
    <row r="134" spans="1:5" x14ac:dyDescent="0.2">
      <c r="A134" s="72">
        <v>5114</v>
      </c>
      <c r="B134" s="70" t="s">
        <v>352</v>
      </c>
      <c r="C134" s="169">
        <f>SUM(C135:C137)</f>
        <v>6961956.2599999998</v>
      </c>
      <c r="D134" s="171"/>
      <c r="E134" s="70"/>
    </row>
    <row r="135" spans="1:5" x14ac:dyDescent="0.2">
      <c r="A135" s="150" t="s">
        <v>1184</v>
      </c>
      <c r="B135" s="42" t="s">
        <v>1185</v>
      </c>
      <c r="C135" s="73">
        <v>3266333.09</v>
      </c>
      <c r="D135" s="171">
        <f t="shared" si="0"/>
        <v>4.0289430579214629E-2</v>
      </c>
      <c r="E135" s="70"/>
    </row>
    <row r="136" spans="1:5" x14ac:dyDescent="0.2">
      <c r="A136" s="150" t="s">
        <v>1186</v>
      </c>
      <c r="B136" s="42" t="s">
        <v>1187</v>
      </c>
      <c r="C136" s="73">
        <v>1641734.76</v>
      </c>
      <c r="D136" s="171">
        <f t="shared" si="0"/>
        <v>2.025040215433252E-2</v>
      </c>
      <c r="E136" s="70"/>
    </row>
    <row r="137" spans="1:5" x14ac:dyDescent="0.2">
      <c r="A137" s="150" t="s">
        <v>1188</v>
      </c>
      <c r="B137" s="42" t="s">
        <v>1189</v>
      </c>
      <c r="C137" s="73">
        <v>2053888.41</v>
      </c>
      <c r="D137" s="171">
        <f t="shared" si="0"/>
        <v>2.5334217984531553E-2</v>
      </c>
      <c r="E137" s="70"/>
    </row>
    <row r="138" spans="1:5" x14ac:dyDescent="0.2">
      <c r="A138" s="72">
        <v>5115</v>
      </c>
      <c r="B138" s="70" t="s">
        <v>353</v>
      </c>
      <c r="C138" s="169">
        <f>SUM(C139:C145)</f>
        <v>9906309.370000001</v>
      </c>
      <c r="D138" s="171"/>
      <c r="E138" s="70"/>
    </row>
    <row r="139" spans="1:5" x14ac:dyDescent="0.2">
      <c r="A139" s="150" t="s">
        <v>1190</v>
      </c>
      <c r="B139" s="42" t="s">
        <v>1191</v>
      </c>
      <c r="C139" s="73">
        <v>2312778.98</v>
      </c>
      <c r="D139" s="171">
        <f t="shared" si="0"/>
        <v>2.8527570701546798E-2</v>
      </c>
      <c r="E139" s="155"/>
    </row>
    <row r="140" spans="1:5" x14ac:dyDescent="0.2">
      <c r="A140" s="150" t="s">
        <v>1192</v>
      </c>
      <c r="B140" s="42" t="s">
        <v>1193</v>
      </c>
      <c r="C140" s="73">
        <v>538443.91</v>
      </c>
      <c r="D140" s="171">
        <f t="shared" si="0"/>
        <v>6.6415757165616852E-3</v>
      </c>
      <c r="E140" s="70"/>
    </row>
    <row r="141" spans="1:5" x14ac:dyDescent="0.2">
      <c r="A141" s="150" t="s">
        <v>1194</v>
      </c>
      <c r="B141" s="42" t="s">
        <v>1195</v>
      </c>
      <c r="C141" s="73">
        <v>2127466.69</v>
      </c>
      <c r="D141" s="171">
        <f t="shared" si="0"/>
        <v>2.6241788315700079E-2</v>
      </c>
      <c r="E141" s="70"/>
    </row>
    <row r="142" spans="1:5" x14ac:dyDescent="0.2">
      <c r="A142" s="150" t="s">
        <v>1196</v>
      </c>
      <c r="B142" s="42" t="s">
        <v>1197</v>
      </c>
      <c r="C142" s="73">
        <v>212786</v>
      </c>
      <c r="D142" s="171">
        <f t="shared" si="0"/>
        <v>2.6246639699654037E-3</v>
      </c>
      <c r="E142" s="70"/>
    </row>
    <row r="143" spans="1:5" x14ac:dyDescent="0.2">
      <c r="A143" s="150" t="s">
        <v>1198</v>
      </c>
      <c r="B143" s="42" t="s">
        <v>1199</v>
      </c>
      <c r="C143" s="73">
        <v>291933</v>
      </c>
      <c r="D143" s="171">
        <f t="shared" si="0"/>
        <v>3.600923118738593E-3</v>
      </c>
      <c r="E143" s="70"/>
    </row>
    <row r="144" spans="1:5" x14ac:dyDescent="0.2">
      <c r="A144" s="150" t="s">
        <v>1200</v>
      </c>
      <c r="B144" s="42" t="s">
        <v>1201</v>
      </c>
      <c r="C144" s="73">
        <v>2211450.48</v>
      </c>
      <c r="D144" s="171">
        <f t="shared" si="0"/>
        <v>2.7277708102124661E-2</v>
      </c>
      <c r="E144" s="70"/>
    </row>
    <row r="145" spans="1:5" x14ac:dyDescent="0.2">
      <c r="A145" s="150" t="s">
        <v>1202</v>
      </c>
      <c r="B145" s="42" t="s">
        <v>1203</v>
      </c>
      <c r="C145" s="73">
        <v>2211450.31</v>
      </c>
      <c r="D145" s="171">
        <f t="shared" si="0"/>
        <v>2.7277706005215677E-2</v>
      </c>
      <c r="E145" s="70"/>
    </row>
    <row r="146" spans="1:5" x14ac:dyDescent="0.2">
      <c r="A146" s="72">
        <v>5116</v>
      </c>
      <c r="B146" s="70" t="s">
        <v>354</v>
      </c>
      <c r="C146" s="73">
        <v>0</v>
      </c>
      <c r="D146" s="171">
        <f t="shared" si="0"/>
        <v>0</v>
      </c>
      <c r="E146" s="70"/>
    </row>
    <row r="147" spans="1:5" x14ac:dyDescent="0.2">
      <c r="A147" s="72">
        <v>5120</v>
      </c>
      <c r="B147" s="70" t="s">
        <v>355</v>
      </c>
      <c r="C147" s="170">
        <f>C148+C153+C156+C160+C164</f>
        <v>1530842</v>
      </c>
      <c r="D147" s="171"/>
      <c r="E147" s="70"/>
    </row>
    <row r="148" spans="1:5" x14ac:dyDescent="0.2">
      <c r="A148" s="72">
        <v>5121</v>
      </c>
      <c r="B148" s="70" t="s">
        <v>356</v>
      </c>
      <c r="C148" s="169">
        <f>SUM(C149:C152)</f>
        <v>847904.37000000011</v>
      </c>
      <c r="D148" s="171"/>
      <c r="E148" s="70"/>
    </row>
    <row r="149" spans="1:5" x14ac:dyDescent="0.2">
      <c r="A149" s="150" t="s">
        <v>1204</v>
      </c>
      <c r="B149" s="42" t="s">
        <v>1205</v>
      </c>
      <c r="C149" s="73">
        <v>66397.67</v>
      </c>
      <c r="D149" s="171">
        <f t="shared" si="0"/>
        <v>8.189992393233239E-4</v>
      </c>
      <c r="E149" s="70"/>
    </row>
    <row r="150" spans="1:5" x14ac:dyDescent="0.2">
      <c r="A150" s="150" t="s">
        <v>1206</v>
      </c>
      <c r="B150" s="42" t="s">
        <v>1207</v>
      </c>
      <c r="C150" s="73">
        <v>222202.42</v>
      </c>
      <c r="D150" s="171">
        <f t="shared" si="0"/>
        <v>2.7408132387145775E-3</v>
      </c>
      <c r="E150" s="70"/>
    </row>
    <row r="151" spans="1:5" x14ac:dyDescent="0.2">
      <c r="A151" s="150" t="s">
        <v>1208</v>
      </c>
      <c r="B151" s="42" t="s">
        <v>1209</v>
      </c>
      <c r="C151" s="73">
        <v>10345</v>
      </c>
      <c r="D151" s="171">
        <f t="shared" si="0"/>
        <v>1.2760307900563055E-4</v>
      </c>
      <c r="E151" s="70"/>
    </row>
    <row r="152" spans="1:5" x14ac:dyDescent="0.2">
      <c r="A152" s="150" t="s">
        <v>1210</v>
      </c>
      <c r="B152" s="42" t="s">
        <v>1211</v>
      </c>
      <c r="C152" s="73">
        <v>548959.28</v>
      </c>
      <c r="D152" s="171">
        <f t="shared" si="0"/>
        <v>6.7712802684112196E-3</v>
      </c>
      <c r="E152" s="70"/>
    </row>
    <row r="153" spans="1:5" x14ac:dyDescent="0.2">
      <c r="A153" s="72">
        <v>5122</v>
      </c>
      <c r="B153" s="70" t="s">
        <v>357</v>
      </c>
      <c r="C153" s="169">
        <f>+C154</f>
        <v>230614.18</v>
      </c>
      <c r="D153" s="171"/>
      <c r="E153" s="70"/>
    </row>
    <row r="154" spans="1:5" x14ac:dyDescent="0.2">
      <c r="A154" s="150" t="s">
        <v>1212</v>
      </c>
      <c r="B154" s="42" t="s">
        <v>1213</v>
      </c>
      <c r="C154" s="73">
        <v>230614.18</v>
      </c>
      <c r="D154" s="171">
        <f t="shared" si="0"/>
        <v>2.8445702687635286E-3</v>
      </c>
      <c r="E154" s="70"/>
    </row>
    <row r="155" spans="1:5" x14ac:dyDescent="0.2">
      <c r="A155" s="72">
        <v>5123</v>
      </c>
      <c r="B155" s="70" t="s">
        <v>358</v>
      </c>
      <c r="C155" s="73">
        <v>0</v>
      </c>
      <c r="D155" s="171">
        <f t="shared" si="0"/>
        <v>0</v>
      </c>
      <c r="E155" s="70"/>
    </row>
    <row r="156" spans="1:5" x14ac:dyDescent="0.2">
      <c r="A156" s="72">
        <v>5124</v>
      </c>
      <c r="B156" s="70" t="s">
        <v>359</v>
      </c>
      <c r="C156" s="169">
        <f>C157+C158</f>
        <v>79957.710000000006</v>
      </c>
      <c r="D156" s="171"/>
      <c r="E156" s="70"/>
    </row>
    <row r="157" spans="1:5" x14ac:dyDescent="0.2">
      <c r="A157" s="150" t="s">
        <v>1214</v>
      </c>
      <c r="B157" s="70" t="s">
        <v>1215</v>
      </c>
      <c r="C157" s="73">
        <v>8784.02</v>
      </c>
      <c r="D157" s="171">
        <f t="shared" si="0"/>
        <v>1.0834876733175823E-4</v>
      </c>
      <c r="E157" s="70"/>
    </row>
    <row r="158" spans="1:5" x14ac:dyDescent="0.2">
      <c r="A158" s="150" t="s">
        <v>1216</v>
      </c>
      <c r="B158" s="42" t="s">
        <v>1217</v>
      </c>
      <c r="C158" s="73">
        <v>71173.69</v>
      </c>
      <c r="D158" s="171">
        <f t="shared" si="0"/>
        <v>8.7791029368702346E-4</v>
      </c>
      <c r="E158" s="70"/>
    </row>
    <row r="159" spans="1:5" x14ac:dyDescent="0.2">
      <c r="A159" s="72">
        <v>5125</v>
      </c>
      <c r="B159" s="70" t="s">
        <v>360</v>
      </c>
      <c r="C159" s="73">
        <v>0</v>
      </c>
      <c r="D159" s="171">
        <f t="shared" si="0"/>
        <v>0</v>
      </c>
      <c r="E159" s="70"/>
    </row>
    <row r="160" spans="1:5" x14ac:dyDescent="0.2">
      <c r="A160" s="72">
        <v>5126</v>
      </c>
      <c r="B160" s="70" t="s">
        <v>361</v>
      </c>
      <c r="C160" s="169">
        <f>+C161</f>
        <v>336199.11</v>
      </c>
      <c r="D160" s="171"/>
      <c r="E160" s="70"/>
    </row>
    <row r="161" spans="1:5" x14ac:dyDescent="0.2">
      <c r="A161" s="150" t="s">
        <v>1218</v>
      </c>
      <c r="B161" s="42" t="s">
        <v>1219</v>
      </c>
      <c r="C161" s="73">
        <v>336199.11</v>
      </c>
      <c r="D161" s="171">
        <f t="shared" si="0"/>
        <v>4.146934905263671E-3</v>
      </c>
      <c r="E161" s="70"/>
    </row>
    <row r="162" spans="1:5" x14ac:dyDescent="0.2">
      <c r="A162" s="72">
        <v>5127</v>
      </c>
      <c r="B162" s="70" t="s">
        <v>362</v>
      </c>
      <c r="C162" s="73">
        <v>0</v>
      </c>
      <c r="D162" s="171">
        <f t="shared" si="0"/>
        <v>0</v>
      </c>
      <c r="E162" s="70"/>
    </row>
    <row r="163" spans="1:5" x14ac:dyDescent="0.2">
      <c r="A163" s="72">
        <v>5128</v>
      </c>
      <c r="B163" s="70" t="s">
        <v>363</v>
      </c>
      <c r="C163" s="73">
        <v>0</v>
      </c>
      <c r="D163" s="171">
        <f t="shared" si="0"/>
        <v>0</v>
      </c>
      <c r="E163" s="70"/>
    </row>
    <row r="164" spans="1:5" x14ac:dyDescent="0.2">
      <c r="A164" s="72">
        <v>5129</v>
      </c>
      <c r="B164" s="70" t="s">
        <v>364</v>
      </c>
      <c r="C164" s="169">
        <f>SUM(C165:C169)</f>
        <v>36166.629999999997</v>
      </c>
      <c r="D164" s="171"/>
      <c r="E164" s="70"/>
    </row>
    <row r="165" spans="1:5" x14ac:dyDescent="0.2">
      <c r="A165" s="150" t="s">
        <v>1220</v>
      </c>
      <c r="B165" s="70" t="s">
        <v>1221</v>
      </c>
      <c r="C165" s="73">
        <v>1392</v>
      </c>
      <c r="D165" s="171">
        <f t="shared" si="0"/>
        <v>1.7169984144595235E-5</v>
      </c>
      <c r="E165" s="70"/>
    </row>
    <row r="166" spans="1:5" x14ac:dyDescent="0.2">
      <c r="A166" s="150" t="s">
        <v>1222</v>
      </c>
      <c r="B166" s="42" t="s">
        <v>1223</v>
      </c>
      <c r="C166" s="73">
        <v>634.66</v>
      </c>
      <c r="D166" s="171">
        <f t="shared" si="0"/>
        <v>7.8283779721327678E-6</v>
      </c>
      <c r="E166" s="70"/>
    </row>
    <row r="167" spans="1:5" x14ac:dyDescent="0.2">
      <c r="A167" s="150" t="s">
        <v>1224</v>
      </c>
      <c r="B167" s="42" t="s">
        <v>1225</v>
      </c>
      <c r="C167" s="73">
        <v>20209.55</v>
      </c>
      <c r="D167" s="171">
        <f t="shared" si="0"/>
        <v>2.492799231820436E-4</v>
      </c>
      <c r="E167" s="70"/>
    </row>
    <row r="168" spans="1:5" x14ac:dyDescent="0.2">
      <c r="A168" s="150" t="s">
        <v>1226</v>
      </c>
      <c r="B168" s="42" t="s">
        <v>1227</v>
      </c>
      <c r="C168" s="73">
        <v>1640</v>
      </c>
      <c r="D168" s="171">
        <f t="shared" si="0"/>
        <v>2.022900430828749E-5</v>
      </c>
      <c r="E168" s="70"/>
    </row>
    <row r="169" spans="1:5" x14ac:dyDescent="0.2">
      <c r="A169" s="150" t="s">
        <v>1228</v>
      </c>
      <c r="B169" s="42" t="s">
        <v>1227</v>
      </c>
      <c r="C169" s="73">
        <v>12290.42</v>
      </c>
      <c r="D169" s="171">
        <f t="shared" si="0"/>
        <v>1.5159936532357484E-4</v>
      </c>
      <c r="E169" s="70"/>
    </row>
    <row r="170" spans="1:5" x14ac:dyDescent="0.2">
      <c r="A170" s="72">
        <v>5130</v>
      </c>
      <c r="B170" s="70" t="s">
        <v>365</v>
      </c>
      <c r="C170" s="170">
        <f>C171+C178+C181+C185+C188+C195+C198+C203+C210</f>
        <v>26583114.130000003</v>
      </c>
      <c r="D170" s="171"/>
      <c r="E170" s="70"/>
    </row>
    <row r="171" spans="1:5" x14ac:dyDescent="0.2">
      <c r="A171" s="72">
        <v>5131</v>
      </c>
      <c r="B171" s="70" t="s">
        <v>366</v>
      </c>
      <c r="C171" s="169">
        <f>SUM(C172:C177)</f>
        <v>1908908.26</v>
      </c>
      <c r="D171" s="171"/>
      <c r="E171" s="70"/>
    </row>
    <row r="172" spans="1:5" x14ac:dyDescent="0.2">
      <c r="A172" s="150" t="s">
        <v>1229</v>
      </c>
      <c r="B172" s="42" t="s">
        <v>1230</v>
      </c>
      <c r="C172" s="73">
        <v>453247.18</v>
      </c>
      <c r="D172" s="171">
        <f t="shared" si="0"/>
        <v>5.5906946078897292E-3</v>
      </c>
      <c r="E172" s="70"/>
    </row>
    <row r="173" spans="1:5" x14ac:dyDescent="0.2">
      <c r="A173" s="150" t="s">
        <v>1231</v>
      </c>
      <c r="B173" s="42" t="s">
        <v>1232</v>
      </c>
      <c r="C173" s="73">
        <v>7179</v>
      </c>
      <c r="D173" s="171">
        <f t="shared" si="0"/>
        <v>8.8551232883656044E-5</v>
      </c>
      <c r="E173" s="70"/>
    </row>
    <row r="174" spans="1:5" x14ac:dyDescent="0.2">
      <c r="A174" s="150" t="s">
        <v>1233</v>
      </c>
      <c r="B174" s="42" t="s">
        <v>1234</v>
      </c>
      <c r="C174" s="73">
        <v>181247.63</v>
      </c>
      <c r="D174" s="171">
        <f t="shared" si="0"/>
        <v>2.2356457854493276E-3</v>
      </c>
      <c r="E174" s="70"/>
    </row>
    <row r="175" spans="1:5" x14ac:dyDescent="0.2">
      <c r="A175" s="150" t="s">
        <v>1235</v>
      </c>
      <c r="B175" s="42" t="s">
        <v>1236</v>
      </c>
      <c r="C175" s="73">
        <v>370469.53</v>
      </c>
      <c r="D175" s="171">
        <f t="shared" si="0"/>
        <v>4.5696522673531964E-3</v>
      </c>
      <c r="E175" s="70"/>
    </row>
    <row r="176" spans="1:5" x14ac:dyDescent="0.2">
      <c r="A176" s="150" t="s">
        <v>1237</v>
      </c>
      <c r="B176" s="42" t="s">
        <v>1238</v>
      </c>
      <c r="C176" s="73">
        <v>870503.95</v>
      </c>
      <c r="D176" s="171">
        <f t="shared" si="0"/>
        <v>1.0737456192031267E-2</v>
      </c>
      <c r="E176" s="70"/>
    </row>
    <row r="177" spans="1:5" x14ac:dyDescent="0.2">
      <c r="A177" s="150" t="s">
        <v>1239</v>
      </c>
      <c r="B177" s="42" t="s">
        <v>1240</v>
      </c>
      <c r="C177" s="73">
        <v>26260.97</v>
      </c>
      <c r="D177" s="171">
        <f t="shared" si="0"/>
        <v>3.2392272882305403E-4</v>
      </c>
      <c r="E177" s="70"/>
    </row>
    <row r="178" spans="1:5" x14ac:dyDescent="0.2">
      <c r="A178" s="72">
        <v>5132</v>
      </c>
      <c r="B178" s="70" t="s">
        <v>367</v>
      </c>
      <c r="C178" s="169">
        <f>SUM(C179:C180)</f>
        <v>18563.82</v>
      </c>
      <c r="D178" s="171"/>
      <c r="E178" s="70"/>
    </row>
    <row r="179" spans="1:5" x14ac:dyDescent="0.2">
      <c r="A179" s="150" t="s">
        <v>1241</v>
      </c>
      <c r="B179" s="42" t="s">
        <v>1242</v>
      </c>
      <c r="C179" s="73">
        <v>12938.82</v>
      </c>
      <c r="D179" s="171">
        <f t="shared" si="0"/>
        <v>1.5959722288058314E-4</v>
      </c>
      <c r="E179" s="70"/>
    </row>
    <row r="180" spans="1:5" x14ac:dyDescent="0.2">
      <c r="A180" s="150" t="s">
        <v>1243</v>
      </c>
      <c r="B180" s="42" t="s">
        <v>1244</v>
      </c>
      <c r="C180" s="73">
        <v>5625</v>
      </c>
      <c r="D180" s="171">
        <f t="shared" si="0"/>
        <v>6.9383017825681181E-5</v>
      </c>
      <c r="E180" s="70"/>
    </row>
    <row r="181" spans="1:5" x14ac:dyDescent="0.2">
      <c r="A181" s="72">
        <v>5133</v>
      </c>
      <c r="B181" s="70" t="s">
        <v>368</v>
      </c>
      <c r="C181" s="169">
        <f>SUM(C182:C184)</f>
        <v>904586.63</v>
      </c>
      <c r="D181" s="171"/>
      <c r="E181" s="70"/>
    </row>
    <row r="182" spans="1:5" x14ac:dyDescent="0.2">
      <c r="A182" s="150" t="s">
        <v>1245</v>
      </c>
      <c r="B182" s="42" t="s">
        <v>1246</v>
      </c>
      <c r="C182" s="73">
        <v>104858.62</v>
      </c>
      <c r="D182" s="171">
        <f t="shared" si="0"/>
        <v>1.293405777890903E-3</v>
      </c>
      <c r="E182" s="70"/>
    </row>
    <row r="183" spans="1:5" x14ac:dyDescent="0.2">
      <c r="A183" s="150" t="s">
        <v>1247</v>
      </c>
      <c r="B183" s="42" t="s">
        <v>1248</v>
      </c>
      <c r="C183" s="73">
        <v>799178.01</v>
      </c>
      <c r="D183" s="171">
        <f t="shared" si="0"/>
        <v>9.8576679313284298E-3</v>
      </c>
      <c r="E183" s="70"/>
    </row>
    <row r="184" spans="1:5" x14ac:dyDescent="0.2">
      <c r="A184" s="150" t="s">
        <v>1249</v>
      </c>
      <c r="B184" s="42" t="s">
        <v>1250</v>
      </c>
      <c r="C184" s="73">
        <v>550</v>
      </c>
      <c r="D184" s="171">
        <f t="shared" si="0"/>
        <v>6.7841172985110495E-6</v>
      </c>
      <c r="E184" s="70"/>
    </row>
    <row r="185" spans="1:5" x14ac:dyDescent="0.2">
      <c r="A185" s="72">
        <v>5134</v>
      </c>
      <c r="B185" s="70" t="s">
        <v>369</v>
      </c>
      <c r="C185" s="169">
        <f>SUM(C186:C187)</f>
        <v>109572.06</v>
      </c>
      <c r="D185" s="171"/>
      <c r="E185" s="70"/>
    </row>
    <row r="186" spans="1:5" x14ac:dyDescent="0.2">
      <c r="A186" s="150" t="s">
        <v>1251</v>
      </c>
      <c r="B186" s="42" t="s">
        <v>1252</v>
      </c>
      <c r="C186" s="73">
        <v>47136.12</v>
      </c>
      <c r="D186" s="171">
        <f t="shared" si="0"/>
        <v>5.8141266741216851E-4</v>
      </c>
      <c r="E186" s="70"/>
    </row>
    <row r="187" spans="1:5" x14ac:dyDescent="0.2">
      <c r="A187" s="150" t="s">
        <v>1253</v>
      </c>
      <c r="B187" s="42" t="s">
        <v>1254</v>
      </c>
      <c r="C187" s="73">
        <v>62435.94</v>
      </c>
      <c r="D187" s="171">
        <f t="shared" si="0"/>
        <v>7.701322556414508E-4</v>
      </c>
      <c r="E187" s="70"/>
    </row>
    <row r="188" spans="1:5" x14ac:dyDescent="0.2">
      <c r="A188" s="72">
        <v>5135</v>
      </c>
      <c r="B188" s="70" t="s">
        <v>370</v>
      </c>
      <c r="C188" s="169">
        <f>SUM(C189:C194)</f>
        <v>1519511.78</v>
      </c>
      <c r="D188" s="171"/>
      <c r="E188" s="70"/>
    </row>
    <row r="189" spans="1:5" x14ac:dyDescent="0.2">
      <c r="A189" s="150" t="s">
        <v>1255</v>
      </c>
      <c r="B189" s="42" t="s">
        <v>1256</v>
      </c>
      <c r="C189" s="73">
        <v>1218382.76</v>
      </c>
      <c r="D189" s="171">
        <f t="shared" ref="D189:D252" si="1">+C189/$C$121</f>
        <v>1.5028457378770248E-2</v>
      </c>
      <c r="E189" s="70"/>
    </row>
    <row r="190" spans="1:5" x14ac:dyDescent="0.2">
      <c r="A190" s="150" t="s">
        <v>1257</v>
      </c>
      <c r="B190" s="42" t="s">
        <v>1258</v>
      </c>
      <c r="C190" s="73">
        <v>12960.29</v>
      </c>
      <c r="D190" s="171">
        <f t="shared" si="1"/>
        <v>1.5986205015039958E-4</v>
      </c>
      <c r="E190" s="70"/>
    </row>
    <row r="191" spans="1:5" x14ac:dyDescent="0.2">
      <c r="A191" s="150" t="s">
        <v>1259</v>
      </c>
      <c r="B191" s="42" t="s">
        <v>1258</v>
      </c>
      <c r="C191" s="73">
        <v>196400</v>
      </c>
      <c r="D191" s="171">
        <f t="shared" si="1"/>
        <v>2.4225466135046727E-3</v>
      </c>
      <c r="E191" s="70"/>
    </row>
    <row r="192" spans="1:5" x14ac:dyDescent="0.2">
      <c r="A192" s="150" t="s">
        <v>1260</v>
      </c>
      <c r="B192" s="42" t="s">
        <v>1261</v>
      </c>
      <c r="C192" s="73">
        <v>24394.59</v>
      </c>
      <c r="D192" s="171">
        <f t="shared" si="1"/>
        <v>3.009013818346994E-4</v>
      </c>
      <c r="E192" s="70"/>
    </row>
    <row r="193" spans="1:5" x14ac:dyDescent="0.2">
      <c r="A193" s="150" t="s">
        <v>1262</v>
      </c>
      <c r="B193" s="42" t="s">
        <v>1258</v>
      </c>
      <c r="C193" s="73">
        <v>14280</v>
      </c>
      <c r="D193" s="171">
        <f t="shared" si="1"/>
        <v>1.7614035458679596E-4</v>
      </c>
      <c r="E193" s="70"/>
    </row>
    <row r="194" spans="1:5" x14ac:dyDescent="0.2">
      <c r="A194" s="150" t="s">
        <v>1263</v>
      </c>
      <c r="B194" s="42" t="s">
        <v>1264</v>
      </c>
      <c r="C194" s="73">
        <v>53094.14</v>
      </c>
      <c r="D194" s="171">
        <f t="shared" si="1"/>
        <v>6.5490340658830445E-4</v>
      </c>
      <c r="E194" s="70"/>
    </row>
    <row r="195" spans="1:5" x14ac:dyDescent="0.2">
      <c r="A195" s="72">
        <v>5136</v>
      </c>
      <c r="B195" s="70" t="s">
        <v>371</v>
      </c>
      <c r="C195" s="169">
        <f>SUM(C196:C197)</f>
        <v>978612.91999999993</v>
      </c>
      <c r="D195" s="171"/>
      <c r="E195" s="70"/>
    </row>
    <row r="196" spans="1:5" x14ac:dyDescent="0.2">
      <c r="A196" s="150" t="s">
        <v>1265</v>
      </c>
      <c r="B196" s="42" t="s">
        <v>1266</v>
      </c>
      <c r="C196" s="73">
        <v>615391.88</v>
      </c>
      <c r="D196" s="171">
        <f t="shared" si="1"/>
        <v>7.590710360856792E-3</v>
      </c>
      <c r="E196" s="70"/>
    </row>
    <row r="197" spans="1:5" x14ac:dyDescent="0.2">
      <c r="A197" s="150" t="s">
        <v>1267</v>
      </c>
      <c r="B197" s="42" t="s">
        <v>1268</v>
      </c>
      <c r="C197" s="73">
        <v>363221.04</v>
      </c>
      <c r="D197" s="171">
        <f t="shared" si="1"/>
        <v>4.4802438920857699E-3</v>
      </c>
      <c r="E197" s="70"/>
    </row>
    <row r="198" spans="1:5" x14ac:dyDescent="0.2">
      <c r="A198" s="72">
        <v>5137</v>
      </c>
      <c r="B198" s="70" t="s">
        <v>372</v>
      </c>
      <c r="C198" s="169">
        <f>SUM(C199:C202)</f>
        <v>95070.6</v>
      </c>
      <c r="D198" s="171"/>
      <c r="E198" s="70"/>
    </row>
    <row r="199" spans="1:5" x14ac:dyDescent="0.2">
      <c r="A199" s="150" t="s">
        <v>1269</v>
      </c>
      <c r="B199" s="70" t="s">
        <v>1270</v>
      </c>
      <c r="C199" s="73">
        <v>6284.48</v>
      </c>
      <c r="D199" s="171">
        <f t="shared" si="1"/>
        <v>7.751754450935767E-5</v>
      </c>
      <c r="E199" s="70"/>
    </row>
    <row r="200" spans="1:5" x14ac:dyDescent="0.2">
      <c r="A200" s="150" t="s">
        <v>1271</v>
      </c>
      <c r="B200" s="42" t="s">
        <v>1272</v>
      </c>
      <c r="C200" s="73">
        <v>21490.77</v>
      </c>
      <c r="D200" s="171">
        <f t="shared" si="1"/>
        <v>2.6508346275513146E-4</v>
      </c>
      <c r="E200" s="70"/>
    </row>
    <row r="201" spans="1:5" x14ac:dyDescent="0.2">
      <c r="A201" s="150" t="s">
        <v>1273</v>
      </c>
      <c r="B201" s="42" t="s">
        <v>1274</v>
      </c>
      <c r="C201" s="73">
        <v>61269.89</v>
      </c>
      <c r="D201" s="171">
        <f t="shared" si="1"/>
        <v>7.5574931023067113E-4</v>
      </c>
      <c r="E201" s="70"/>
    </row>
    <row r="202" spans="1:5" x14ac:dyDescent="0.2">
      <c r="A202" s="150" t="s">
        <v>1275</v>
      </c>
      <c r="B202" s="42" t="s">
        <v>1276</v>
      </c>
      <c r="C202" s="73">
        <v>6025.46</v>
      </c>
      <c r="D202" s="171">
        <f t="shared" si="1"/>
        <v>7.4322595304520696E-5</v>
      </c>
      <c r="E202" s="70"/>
    </row>
    <row r="203" spans="1:5" x14ac:dyDescent="0.2">
      <c r="A203" s="72">
        <v>5138</v>
      </c>
      <c r="B203" s="70" t="s">
        <v>373</v>
      </c>
      <c r="C203" s="169">
        <f>SUM(C204:C209)</f>
        <v>12835318.060000002</v>
      </c>
      <c r="D203" s="171"/>
      <c r="E203" s="70"/>
    </row>
    <row r="204" spans="1:5" x14ac:dyDescent="0.2">
      <c r="A204" s="150" t="s">
        <v>1277</v>
      </c>
      <c r="B204" s="70" t="s">
        <v>1278</v>
      </c>
      <c r="C204" s="73">
        <v>60215.8</v>
      </c>
      <c r="D204" s="171">
        <f t="shared" si="1"/>
        <v>7.4274736440669393E-4</v>
      </c>
      <c r="E204" s="70"/>
    </row>
    <row r="205" spans="1:5" x14ac:dyDescent="0.2">
      <c r="A205" s="150" t="s">
        <v>1279</v>
      </c>
      <c r="B205" s="70" t="s">
        <v>1280</v>
      </c>
      <c r="C205" s="73">
        <v>126364.83</v>
      </c>
      <c r="D205" s="171">
        <f t="shared" si="1"/>
        <v>1.5586796893207419E-3</v>
      </c>
      <c r="E205" s="70"/>
    </row>
    <row r="206" spans="1:5" ht="45" x14ac:dyDescent="0.2">
      <c r="A206" s="150" t="s">
        <v>1281</v>
      </c>
      <c r="B206" s="42" t="s">
        <v>1282</v>
      </c>
      <c r="C206" s="73">
        <v>11717556.74</v>
      </c>
      <c r="D206" s="171">
        <f t="shared" si="1"/>
        <v>0.14453323522930681</v>
      </c>
      <c r="E206" s="172" t="s">
        <v>1409</v>
      </c>
    </row>
    <row r="207" spans="1:5" x14ac:dyDescent="0.2">
      <c r="A207" s="150" t="s">
        <v>1283</v>
      </c>
      <c r="B207" s="42" t="s">
        <v>1284</v>
      </c>
      <c r="C207" s="73">
        <v>826585.71</v>
      </c>
      <c r="D207" s="171">
        <f t="shared" si="1"/>
        <v>1.0195735298023704E-2</v>
      </c>
      <c r="E207" s="70"/>
    </row>
    <row r="208" spans="1:5" x14ac:dyDescent="0.2">
      <c r="A208" s="150" t="s">
        <v>1285</v>
      </c>
      <c r="B208" s="42" t="s">
        <v>1286</v>
      </c>
      <c r="C208" s="73">
        <v>41043.519999999997</v>
      </c>
      <c r="D208" s="171">
        <f t="shared" si="1"/>
        <v>5.0626191640688032E-4</v>
      </c>
      <c r="E208" s="70"/>
    </row>
    <row r="209" spans="1:5" x14ac:dyDescent="0.2">
      <c r="A209" s="150" t="s">
        <v>1287</v>
      </c>
      <c r="B209" s="42" t="s">
        <v>1288</v>
      </c>
      <c r="C209" s="73">
        <v>63551.46</v>
      </c>
      <c r="D209" s="171">
        <f t="shared" si="1"/>
        <v>7.8389192569387821E-4</v>
      </c>
      <c r="E209" s="70"/>
    </row>
    <row r="210" spans="1:5" x14ac:dyDescent="0.2">
      <c r="A210" s="72">
        <v>5139</v>
      </c>
      <c r="B210" s="70" t="s">
        <v>374</v>
      </c>
      <c r="C210" s="169">
        <f>SUM(C211:C215)</f>
        <v>8212970</v>
      </c>
      <c r="D210" s="171"/>
      <c r="E210" s="70"/>
    </row>
    <row r="211" spans="1:5" x14ac:dyDescent="0.2">
      <c r="A211" s="150" t="s">
        <v>1289</v>
      </c>
      <c r="B211" s="42" t="s">
        <v>1290</v>
      </c>
      <c r="C211" s="73">
        <v>3320138.63</v>
      </c>
      <c r="D211" s="171">
        <f t="shared" si="1"/>
        <v>4.0953108933159593E-2</v>
      </c>
      <c r="E211" s="70"/>
    </row>
    <row r="212" spans="1:5" x14ac:dyDescent="0.2">
      <c r="A212" s="150" t="s">
        <v>1291</v>
      </c>
      <c r="B212" s="42" t="s">
        <v>1292</v>
      </c>
      <c r="C212" s="73">
        <v>16468.61</v>
      </c>
      <c r="D212" s="171">
        <f t="shared" si="1"/>
        <v>2.0313633087896737E-4</v>
      </c>
      <c r="E212" s="70"/>
    </row>
    <row r="213" spans="1:5" x14ac:dyDescent="0.2">
      <c r="A213" s="150" t="s">
        <v>1293</v>
      </c>
      <c r="B213" s="42" t="s">
        <v>1294</v>
      </c>
      <c r="C213" s="73">
        <v>128531.52</v>
      </c>
      <c r="D213" s="171">
        <f t="shared" si="1"/>
        <v>1.5854052877016707E-3</v>
      </c>
      <c r="E213" s="70"/>
    </row>
    <row r="214" spans="1:5" x14ac:dyDescent="0.2">
      <c r="A214" s="150" t="s">
        <v>1295</v>
      </c>
      <c r="B214" s="42" t="s">
        <v>1296</v>
      </c>
      <c r="C214" s="73">
        <v>910235.02</v>
      </c>
      <c r="D214" s="171">
        <f t="shared" si="1"/>
        <v>1.1227529354350093E-2</v>
      </c>
      <c r="E214" s="70"/>
    </row>
    <row r="215" spans="1:5" x14ac:dyDescent="0.2">
      <c r="A215" s="150" t="s">
        <v>1297</v>
      </c>
      <c r="B215" s="42" t="s">
        <v>1298</v>
      </c>
      <c r="C215" s="73">
        <v>3837596.22</v>
      </c>
      <c r="D215" s="171">
        <f t="shared" si="1"/>
        <v>4.7335823456004754E-2</v>
      </c>
      <c r="E215" s="70"/>
    </row>
    <row r="216" spans="1:5" x14ac:dyDescent="0.2">
      <c r="A216" s="72">
        <v>5200</v>
      </c>
      <c r="B216" s="70" t="s">
        <v>375</v>
      </c>
      <c r="C216" s="73">
        <v>0</v>
      </c>
      <c r="D216" s="171">
        <f t="shared" si="1"/>
        <v>0</v>
      </c>
      <c r="E216" s="70"/>
    </row>
    <row r="217" spans="1:5" x14ac:dyDescent="0.2">
      <c r="A217" s="72">
        <v>5210</v>
      </c>
      <c r="B217" s="70" t="s">
        <v>376</v>
      </c>
      <c r="C217" s="73">
        <v>0</v>
      </c>
      <c r="D217" s="171">
        <f t="shared" si="1"/>
        <v>0</v>
      </c>
      <c r="E217" s="70"/>
    </row>
    <row r="218" spans="1:5" x14ac:dyDescent="0.2">
      <c r="A218" s="72">
        <v>5211</v>
      </c>
      <c r="B218" s="70" t="s">
        <v>377</v>
      </c>
      <c r="C218" s="73">
        <v>0</v>
      </c>
      <c r="D218" s="171">
        <f t="shared" si="1"/>
        <v>0</v>
      </c>
      <c r="E218" s="70"/>
    </row>
    <row r="219" spans="1:5" x14ac:dyDescent="0.2">
      <c r="A219" s="72">
        <v>5212</v>
      </c>
      <c r="B219" s="70" t="s">
        <v>378</v>
      </c>
      <c r="C219" s="73">
        <v>0</v>
      </c>
      <c r="D219" s="171">
        <f t="shared" si="1"/>
        <v>0</v>
      </c>
      <c r="E219" s="70"/>
    </row>
    <row r="220" spans="1:5" x14ac:dyDescent="0.2">
      <c r="A220" s="72">
        <v>5220</v>
      </c>
      <c r="B220" s="70" t="s">
        <v>379</v>
      </c>
      <c r="C220" s="73">
        <v>0</v>
      </c>
      <c r="D220" s="171">
        <f t="shared" si="1"/>
        <v>0</v>
      </c>
      <c r="E220" s="70"/>
    </row>
    <row r="221" spans="1:5" x14ac:dyDescent="0.2">
      <c r="A221" s="72">
        <v>5221</v>
      </c>
      <c r="B221" s="70" t="s">
        <v>380</v>
      </c>
      <c r="C221" s="73">
        <v>0</v>
      </c>
      <c r="D221" s="171">
        <f t="shared" si="1"/>
        <v>0</v>
      </c>
      <c r="E221" s="70"/>
    </row>
    <row r="222" spans="1:5" x14ac:dyDescent="0.2">
      <c r="A222" s="72">
        <v>5222</v>
      </c>
      <c r="B222" s="70" t="s">
        <v>381</v>
      </c>
      <c r="C222" s="73">
        <v>0</v>
      </c>
      <c r="D222" s="171">
        <f t="shared" si="1"/>
        <v>0</v>
      </c>
      <c r="E222" s="70"/>
    </row>
    <row r="223" spans="1:5" x14ac:dyDescent="0.2">
      <c r="A223" s="72">
        <v>5230</v>
      </c>
      <c r="B223" s="70" t="s">
        <v>326</v>
      </c>
      <c r="C223" s="73">
        <v>0</v>
      </c>
      <c r="D223" s="171">
        <f t="shared" si="1"/>
        <v>0</v>
      </c>
      <c r="E223" s="70"/>
    </row>
    <row r="224" spans="1:5" x14ac:dyDescent="0.2">
      <c r="A224" s="72">
        <v>5231</v>
      </c>
      <c r="B224" s="70" t="s">
        <v>382</v>
      </c>
      <c r="C224" s="73">
        <v>0</v>
      </c>
      <c r="D224" s="171">
        <f t="shared" si="1"/>
        <v>0</v>
      </c>
      <c r="E224" s="70"/>
    </row>
    <row r="225" spans="1:5" x14ac:dyDescent="0.2">
      <c r="A225" s="72">
        <v>5232</v>
      </c>
      <c r="B225" s="70" t="s">
        <v>383</v>
      </c>
      <c r="C225" s="73">
        <v>0</v>
      </c>
      <c r="D225" s="171">
        <f t="shared" si="1"/>
        <v>0</v>
      </c>
      <c r="E225" s="70"/>
    </row>
    <row r="226" spans="1:5" x14ac:dyDescent="0.2">
      <c r="A226" s="72">
        <v>5240</v>
      </c>
      <c r="B226" s="70" t="s">
        <v>327</v>
      </c>
      <c r="C226" s="73">
        <v>0</v>
      </c>
      <c r="D226" s="171">
        <f t="shared" si="1"/>
        <v>0</v>
      </c>
      <c r="E226" s="70"/>
    </row>
    <row r="227" spans="1:5" x14ac:dyDescent="0.2">
      <c r="A227" s="72">
        <v>5241</v>
      </c>
      <c r="B227" s="70" t="s">
        <v>384</v>
      </c>
      <c r="C227" s="73">
        <v>0</v>
      </c>
      <c r="D227" s="171">
        <f t="shared" si="1"/>
        <v>0</v>
      </c>
      <c r="E227" s="70"/>
    </row>
    <row r="228" spans="1:5" x14ac:dyDescent="0.2">
      <c r="A228" s="72">
        <v>5242</v>
      </c>
      <c r="B228" s="70" t="s">
        <v>385</v>
      </c>
      <c r="C228" s="73">
        <v>0</v>
      </c>
      <c r="D228" s="171">
        <f t="shared" si="1"/>
        <v>0</v>
      </c>
      <c r="E228" s="70"/>
    </row>
    <row r="229" spans="1:5" x14ac:dyDescent="0.2">
      <c r="A229" s="72">
        <v>5243</v>
      </c>
      <c r="B229" s="70" t="s">
        <v>386</v>
      </c>
      <c r="C229" s="73">
        <v>0</v>
      </c>
      <c r="D229" s="171">
        <f t="shared" si="1"/>
        <v>0</v>
      </c>
      <c r="E229" s="70"/>
    </row>
    <row r="230" spans="1:5" x14ac:dyDescent="0.2">
      <c r="A230" s="72">
        <v>5244</v>
      </c>
      <c r="B230" s="70" t="s">
        <v>387</v>
      </c>
      <c r="C230" s="73">
        <v>0</v>
      </c>
      <c r="D230" s="171">
        <f t="shared" si="1"/>
        <v>0</v>
      </c>
      <c r="E230" s="70"/>
    </row>
    <row r="231" spans="1:5" x14ac:dyDescent="0.2">
      <c r="A231" s="72">
        <v>5250</v>
      </c>
      <c r="B231" s="70" t="s">
        <v>328</v>
      </c>
      <c r="C231" s="73">
        <v>0</v>
      </c>
      <c r="D231" s="171">
        <f t="shared" si="1"/>
        <v>0</v>
      </c>
      <c r="E231" s="70"/>
    </row>
    <row r="232" spans="1:5" x14ac:dyDescent="0.2">
      <c r="A232" s="72">
        <v>5251</v>
      </c>
      <c r="B232" s="70" t="s">
        <v>388</v>
      </c>
      <c r="C232" s="73">
        <v>0</v>
      </c>
      <c r="D232" s="171">
        <f t="shared" si="1"/>
        <v>0</v>
      </c>
      <c r="E232" s="70"/>
    </row>
    <row r="233" spans="1:5" x14ac:dyDescent="0.2">
      <c r="A233" s="72">
        <v>5252</v>
      </c>
      <c r="B233" s="70" t="s">
        <v>389</v>
      </c>
      <c r="C233" s="73">
        <v>0</v>
      </c>
      <c r="D233" s="171">
        <f t="shared" si="1"/>
        <v>0</v>
      </c>
      <c r="E233" s="70"/>
    </row>
    <row r="234" spans="1:5" x14ac:dyDescent="0.2">
      <c r="A234" s="72">
        <v>5259</v>
      </c>
      <c r="B234" s="70" t="s">
        <v>390</v>
      </c>
      <c r="C234" s="73">
        <v>0</v>
      </c>
      <c r="D234" s="171">
        <f t="shared" si="1"/>
        <v>0</v>
      </c>
      <c r="E234" s="70"/>
    </row>
    <row r="235" spans="1:5" x14ac:dyDescent="0.2">
      <c r="A235" s="72">
        <v>5260</v>
      </c>
      <c r="B235" s="70" t="s">
        <v>391</v>
      </c>
      <c r="C235" s="73">
        <v>0</v>
      </c>
      <c r="D235" s="171">
        <f t="shared" si="1"/>
        <v>0</v>
      </c>
      <c r="E235" s="70"/>
    </row>
    <row r="236" spans="1:5" x14ac:dyDescent="0.2">
      <c r="A236" s="72">
        <v>5261</v>
      </c>
      <c r="B236" s="70" t="s">
        <v>392</v>
      </c>
      <c r="C236" s="73">
        <v>0</v>
      </c>
      <c r="D236" s="171">
        <f t="shared" si="1"/>
        <v>0</v>
      </c>
      <c r="E236" s="70"/>
    </row>
    <row r="237" spans="1:5" x14ac:dyDescent="0.2">
      <c r="A237" s="72">
        <v>5262</v>
      </c>
      <c r="B237" s="70" t="s">
        <v>393</v>
      </c>
      <c r="C237" s="73">
        <v>0</v>
      </c>
      <c r="D237" s="171">
        <f t="shared" si="1"/>
        <v>0</v>
      </c>
      <c r="E237" s="70"/>
    </row>
    <row r="238" spans="1:5" x14ac:dyDescent="0.2">
      <c r="A238" s="72">
        <v>5270</v>
      </c>
      <c r="B238" s="70" t="s">
        <v>394</v>
      </c>
      <c r="C238" s="73">
        <v>0</v>
      </c>
      <c r="D238" s="171">
        <f t="shared" si="1"/>
        <v>0</v>
      </c>
      <c r="E238" s="70"/>
    </row>
    <row r="239" spans="1:5" x14ac:dyDescent="0.2">
      <c r="A239" s="72">
        <v>5271</v>
      </c>
      <c r="B239" s="70" t="s">
        <v>395</v>
      </c>
      <c r="C239" s="73">
        <v>0</v>
      </c>
      <c r="D239" s="171">
        <f t="shared" si="1"/>
        <v>0</v>
      </c>
      <c r="E239" s="70"/>
    </row>
    <row r="240" spans="1:5" x14ac:dyDescent="0.2">
      <c r="A240" s="72">
        <v>5280</v>
      </c>
      <c r="B240" s="70" t="s">
        <v>396</v>
      </c>
      <c r="C240" s="73">
        <v>0</v>
      </c>
      <c r="D240" s="171">
        <f t="shared" si="1"/>
        <v>0</v>
      </c>
      <c r="E240" s="70"/>
    </row>
    <row r="241" spans="1:5" x14ac:dyDescent="0.2">
      <c r="A241" s="72">
        <v>5281</v>
      </c>
      <c r="B241" s="70" t="s">
        <v>397</v>
      </c>
      <c r="C241" s="73">
        <v>0</v>
      </c>
      <c r="D241" s="171">
        <f t="shared" si="1"/>
        <v>0</v>
      </c>
      <c r="E241" s="70"/>
    </row>
    <row r="242" spans="1:5" x14ac:dyDescent="0.2">
      <c r="A242" s="72">
        <v>5282</v>
      </c>
      <c r="B242" s="70" t="s">
        <v>398</v>
      </c>
      <c r="C242" s="73">
        <v>0</v>
      </c>
      <c r="D242" s="171">
        <f t="shared" si="1"/>
        <v>0</v>
      </c>
      <c r="E242" s="70"/>
    </row>
    <row r="243" spans="1:5" x14ac:dyDescent="0.2">
      <c r="A243" s="72">
        <v>5283</v>
      </c>
      <c r="B243" s="70" t="s">
        <v>399</v>
      </c>
      <c r="C243" s="73">
        <v>0</v>
      </c>
      <c r="D243" s="171">
        <f t="shared" si="1"/>
        <v>0</v>
      </c>
      <c r="E243" s="70"/>
    </row>
    <row r="244" spans="1:5" x14ac:dyDescent="0.2">
      <c r="A244" s="72">
        <v>5284</v>
      </c>
      <c r="B244" s="70" t="s">
        <v>400</v>
      </c>
      <c r="C244" s="73">
        <v>0</v>
      </c>
      <c r="D244" s="171">
        <f t="shared" si="1"/>
        <v>0</v>
      </c>
      <c r="E244" s="70"/>
    </row>
    <row r="245" spans="1:5" x14ac:dyDescent="0.2">
      <c r="A245" s="72">
        <v>5285</v>
      </c>
      <c r="B245" s="70" t="s">
        <v>401</v>
      </c>
      <c r="C245" s="73">
        <v>0</v>
      </c>
      <c r="D245" s="171">
        <f t="shared" si="1"/>
        <v>0</v>
      </c>
      <c r="E245" s="70"/>
    </row>
    <row r="246" spans="1:5" x14ac:dyDescent="0.2">
      <c r="A246" s="72">
        <v>5290</v>
      </c>
      <c r="B246" s="70" t="s">
        <v>402</v>
      </c>
      <c r="C246" s="73">
        <v>0</v>
      </c>
      <c r="D246" s="171">
        <f t="shared" si="1"/>
        <v>0</v>
      </c>
      <c r="E246" s="70"/>
    </row>
    <row r="247" spans="1:5" x14ac:dyDescent="0.2">
      <c r="A247" s="72">
        <v>5291</v>
      </c>
      <c r="B247" s="70" t="s">
        <v>403</v>
      </c>
      <c r="C247" s="73">
        <v>0</v>
      </c>
      <c r="D247" s="171">
        <f t="shared" si="1"/>
        <v>0</v>
      </c>
      <c r="E247" s="70"/>
    </row>
    <row r="248" spans="1:5" x14ac:dyDescent="0.2">
      <c r="A248" s="72">
        <v>5292</v>
      </c>
      <c r="B248" s="70" t="s">
        <v>404</v>
      </c>
      <c r="C248" s="73">
        <v>0</v>
      </c>
      <c r="D248" s="171">
        <f t="shared" si="1"/>
        <v>0</v>
      </c>
      <c r="E248" s="70"/>
    </row>
    <row r="249" spans="1:5" x14ac:dyDescent="0.2">
      <c r="A249" s="72">
        <v>5300</v>
      </c>
      <c r="B249" s="70" t="s">
        <v>405</v>
      </c>
      <c r="C249" s="73">
        <v>0</v>
      </c>
      <c r="D249" s="171">
        <f t="shared" si="1"/>
        <v>0</v>
      </c>
      <c r="E249" s="70"/>
    </row>
    <row r="250" spans="1:5" x14ac:dyDescent="0.2">
      <c r="A250" s="72">
        <v>5310</v>
      </c>
      <c r="B250" s="70" t="s">
        <v>321</v>
      </c>
      <c r="C250" s="73">
        <v>0</v>
      </c>
      <c r="D250" s="171">
        <f t="shared" si="1"/>
        <v>0</v>
      </c>
      <c r="E250" s="70"/>
    </row>
    <row r="251" spans="1:5" x14ac:dyDescent="0.2">
      <c r="A251" s="72">
        <v>5311</v>
      </c>
      <c r="B251" s="70" t="s">
        <v>406</v>
      </c>
      <c r="C251" s="73">
        <v>0</v>
      </c>
      <c r="D251" s="171">
        <f t="shared" si="1"/>
        <v>0</v>
      </c>
      <c r="E251" s="70"/>
    </row>
    <row r="252" spans="1:5" x14ac:dyDescent="0.2">
      <c r="A252" s="72">
        <v>5312</v>
      </c>
      <c r="B252" s="70" t="s">
        <v>407</v>
      </c>
      <c r="C252" s="73">
        <v>0</v>
      </c>
      <c r="D252" s="171">
        <f t="shared" si="1"/>
        <v>0</v>
      </c>
      <c r="E252" s="70"/>
    </row>
    <row r="253" spans="1:5" x14ac:dyDescent="0.2">
      <c r="A253" s="72">
        <v>5320</v>
      </c>
      <c r="B253" s="70" t="s">
        <v>322</v>
      </c>
      <c r="C253" s="73">
        <v>0</v>
      </c>
      <c r="D253" s="171">
        <f t="shared" ref="D253:D316" si="2">+C253/$C$121</f>
        <v>0</v>
      </c>
      <c r="E253" s="70"/>
    </row>
    <row r="254" spans="1:5" x14ac:dyDescent="0.2">
      <c r="A254" s="72">
        <v>5321</v>
      </c>
      <c r="B254" s="70" t="s">
        <v>408</v>
      </c>
      <c r="C254" s="73">
        <v>0</v>
      </c>
      <c r="D254" s="171">
        <f t="shared" si="2"/>
        <v>0</v>
      </c>
      <c r="E254" s="70"/>
    </row>
    <row r="255" spans="1:5" x14ac:dyDescent="0.2">
      <c r="A255" s="72">
        <v>5322</v>
      </c>
      <c r="B255" s="70" t="s">
        <v>409</v>
      </c>
      <c r="C255" s="73">
        <v>0</v>
      </c>
      <c r="D255" s="171">
        <f t="shared" si="2"/>
        <v>0</v>
      </c>
      <c r="E255" s="70"/>
    </row>
    <row r="256" spans="1:5" x14ac:dyDescent="0.2">
      <c r="A256" s="72">
        <v>5330</v>
      </c>
      <c r="B256" s="70" t="s">
        <v>323</v>
      </c>
      <c r="C256" s="73">
        <v>0</v>
      </c>
      <c r="D256" s="171">
        <f t="shared" si="2"/>
        <v>0</v>
      </c>
      <c r="E256" s="70"/>
    </row>
    <row r="257" spans="1:5" x14ac:dyDescent="0.2">
      <c r="A257" s="72">
        <v>5331</v>
      </c>
      <c r="B257" s="70" t="s">
        <v>410</v>
      </c>
      <c r="C257" s="73">
        <v>0</v>
      </c>
      <c r="D257" s="171">
        <f t="shared" si="2"/>
        <v>0</v>
      </c>
      <c r="E257" s="70"/>
    </row>
    <row r="258" spans="1:5" x14ac:dyDescent="0.2">
      <c r="A258" s="72">
        <v>5332</v>
      </c>
      <c r="B258" s="70" t="s">
        <v>411</v>
      </c>
      <c r="C258" s="73">
        <v>0</v>
      </c>
      <c r="D258" s="171">
        <f t="shared" si="2"/>
        <v>0</v>
      </c>
      <c r="E258" s="70"/>
    </row>
    <row r="259" spans="1:5" x14ac:dyDescent="0.2">
      <c r="A259" s="72">
        <v>5400</v>
      </c>
      <c r="B259" s="70" t="s">
        <v>412</v>
      </c>
      <c r="C259" s="73">
        <v>0</v>
      </c>
      <c r="D259" s="171">
        <f t="shared" si="2"/>
        <v>0</v>
      </c>
      <c r="E259" s="70"/>
    </row>
    <row r="260" spans="1:5" x14ac:dyDescent="0.2">
      <c r="A260" s="72">
        <v>5410</v>
      </c>
      <c r="B260" s="70" t="s">
        <v>413</v>
      </c>
      <c r="C260" s="73">
        <v>0</v>
      </c>
      <c r="D260" s="171">
        <f t="shared" si="2"/>
        <v>0</v>
      </c>
      <c r="E260" s="70"/>
    </row>
    <row r="261" spans="1:5" x14ac:dyDescent="0.2">
      <c r="A261" s="72">
        <v>5411</v>
      </c>
      <c r="B261" s="70" t="s">
        <v>414</v>
      </c>
      <c r="C261" s="73">
        <v>0</v>
      </c>
      <c r="D261" s="171">
        <f t="shared" si="2"/>
        <v>0</v>
      </c>
      <c r="E261" s="70"/>
    </row>
    <row r="262" spans="1:5" x14ac:dyDescent="0.2">
      <c r="A262" s="72">
        <v>5412</v>
      </c>
      <c r="B262" s="70" t="s">
        <v>415</v>
      </c>
      <c r="C262" s="73">
        <v>0</v>
      </c>
      <c r="D262" s="171">
        <f t="shared" si="2"/>
        <v>0</v>
      </c>
      <c r="E262" s="70"/>
    </row>
    <row r="263" spans="1:5" x14ac:dyDescent="0.2">
      <c r="A263" s="72">
        <v>5420</v>
      </c>
      <c r="B263" s="70" t="s">
        <v>416</v>
      </c>
      <c r="C263" s="73">
        <v>0</v>
      </c>
      <c r="D263" s="171">
        <f t="shared" si="2"/>
        <v>0</v>
      </c>
      <c r="E263" s="70"/>
    </row>
    <row r="264" spans="1:5" x14ac:dyDescent="0.2">
      <c r="A264" s="72">
        <v>5421</v>
      </c>
      <c r="B264" s="70" t="s">
        <v>417</v>
      </c>
      <c r="C264" s="73">
        <v>0</v>
      </c>
      <c r="D264" s="171">
        <f t="shared" si="2"/>
        <v>0</v>
      </c>
      <c r="E264" s="70"/>
    </row>
    <row r="265" spans="1:5" x14ac:dyDescent="0.2">
      <c r="A265" s="72">
        <v>5422</v>
      </c>
      <c r="B265" s="70" t="s">
        <v>418</v>
      </c>
      <c r="C265" s="73">
        <v>0</v>
      </c>
      <c r="D265" s="171">
        <f t="shared" si="2"/>
        <v>0</v>
      </c>
      <c r="E265" s="70"/>
    </row>
    <row r="266" spans="1:5" x14ac:dyDescent="0.2">
      <c r="A266" s="72">
        <v>5430</v>
      </c>
      <c r="B266" s="70" t="s">
        <v>419</v>
      </c>
      <c r="C266" s="73">
        <v>0</v>
      </c>
      <c r="D266" s="171">
        <f t="shared" si="2"/>
        <v>0</v>
      </c>
      <c r="E266" s="70"/>
    </row>
    <row r="267" spans="1:5" x14ac:dyDescent="0.2">
      <c r="A267" s="72">
        <v>5431</v>
      </c>
      <c r="B267" s="70" t="s">
        <v>420</v>
      </c>
      <c r="C267" s="73">
        <v>0</v>
      </c>
      <c r="D267" s="171">
        <f t="shared" si="2"/>
        <v>0</v>
      </c>
      <c r="E267" s="70"/>
    </row>
    <row r="268" spans="1:5" x14ac:dyDescent="0.2">
      <c r="A268" s="72">
        <v>5432</v>
      </c>
      <c r="B268" s="70" t="s">
        <v>421</v>
      </c>
      <c r="C268" s="73">
        <v>0</v>
      </c>
      <c r="D268" s="171">
        <f t="shared" si="2"/>
        <v>0</v>
      </c>
      <c r="E268" s="70"/>
    </row>
    <row r="269" spans="1:5" x14ac:dyDescent="0.2">
      <c r="A269" s="72">
        <v>5440</v>
      </c>
      <c r="B269" s="70" t="s">
        <v>422</v>
      </c>
      <c r="C269" s="73">
        <v>0</v>
      </c>
      <c r="D269" s="171">
        <f t="shared" si="2"/>
        <v>0</v>
      </c>
      <c r="E269" s="70"/>
    </row>
    <row r="270" spans="1:5" x14ac:dyDescent="0.2">
      <c r="A270" s="72">
        <v>5441</v>
      </c>
      <c r="B270" s="70" t="s">
        <v>422</v>
      </c>
      <c r="C270" s="73">
        <v>0</v>
      </c>
      <c r="D270" s="171">
        <f t="shared" si="2"/>
        <v>0</v>
      </c>
      <c r="E270" s="70"/>
    </row>
    <row r="271" spans="1:5" x14ac:dyDescent="0.2">
      <c r="A271" s="72">
        <v>5450</v>
      </c>
      <c r="B271" s="70" t="s">
        <v>423</v>
      </c>
      <c r="C271" s="73">
        <v>0</v>
      </c>
      <c r="D271" s="171">
        <f t="shared" si="2"/>
        <v>0</v>
      </c>
      <c r="E271" s="70"/>
    </row>
    <row r="272" spans="1:5" x14ac:dyDescent="0.2">
      <c r="A272" s="72">
        <v>5451</v>
      </c>
      <c r="B272" s="70" t="s">
        <v>424</v>
      </c>
      <c r="C272" s="73">
        <v>0</v>
      </c>
      <c r="D272" s="171">
        <f t="shared" si="2"/>
        <v>0</v>
      </c>
      <c r="E272" s="70"/>
    </row>
    <row r="273" spans="1:5" x14ac:dyDescent="0.2">
      <c r="A273" s="72">
        <v>5452</v>
      </c>
      <c r="B273" s="70" t="s">
        <v>425</v>
      </c>
      <c r="C273" s="73">
        <v>0</v>
      </c>
      <c r="D273" s="171">
        <f t="shared" si="2"/>
        <v>0</v>
      </c>
      <c r="E273" s="70"/>
    </row>
    <row r="274" spans="1:5" x14ac:dyDescent="0.2">
      <c r="A274" s="72">
        <v>5500</v>
      </c>
      <c r="B274" s="70" t="s">
        <v>426</v>
      </c>
      <c r="C274" s="170">
        <f>C280+C289</f>
        <v>2061623.46</v>
      </c>
      <c r="D274" s="171"/>
      <c r="E274" s="70"/>
    </row>
    <row r="275" spans="1:5" x14ac:dyDescent="0.2">
      <c r="A275" s="72">
        <v>5510</v>
      </c>
      <c r="B275" s="70" t="s">
        <v>427</v>
      </c>
      <c r="C275" s="73">
        <v>0</v>
      </c>
      <c r="D275" s="171">
        <f t="shared" si="2"/>
        <v>0</v>
      </c>
      <c r="E275" s="70"/>
    </row>
    <row r="276" spans="1:5" x14ac:dyDescent="0.2">
      <c r="A276" s="72">
        <v>5511</v>
      </c>
      <c r="B276" s="70" t="s">
        <v>428</v>
      </c>
      <c r="C276" s="73">
        <v>0</v>
      </c>
      <c r="D276" s="171">
        <f t="shared" si="2"/>
        <v>0</v>
      </c>
      <c r="E276" s="70"/>
    </row>
    <row r="277" spans="1:5" x14ac:dyDescent="0.2">
      <c r="A277" s="72">
        <v>5512</v>
      </c>
      <c r="B277" s="70" t="s">
        <v>429</v>
      </c>
      <c r="C277" s="73">
        <v>0</v>
      </c>
      <c r="D277" s="171">
        <f t="shared" si="2"/>
        <v>0</v>
      </c>
      <c r="E277" s="70"/>
    </row>
    <row r="278" spans="1:5" x14ac:dyDescent="0.2">
      <c r="A278" s="72">
        <v>5513</v>
      </c>
      <c r="B278" s="70" t="s">
        <v>430</v>
      </c>
      <c r="C278" s="73">
        <v>0</v>
      </c>
      <c r="D278" s="171">
        <f t="shared" si="2"/>
        <v>0</v>
      </c>
      <c r="E278" s="70"/>
    </row>
    <row r="279" spans="1:5" x14ac:dyDescent="0.2">
      <c r="A279" s="72">
        <v>5514</v>
      </c>
      <c r="B279" s="70" t="s">
        <v>431</v>
      </c>
      <c r="C279" s="73">
        <v>0</v>
      </c>
      <c r="D279" s="171">
        <f t="shared" si="2"/>
        <v>0</v>
      </c>
      <c r="E279" s="70"/>
    </row>
    <row r="280" spans="1:5" x14ac:dyDescent="0.2">
      <c r="A280" s="72">
        <v>5515</v>
      </c>
      <c r="B280" s="70" t="s">
        <v>432</v>
      </c>
      <c r="C280" s="169">
        <f>SUM(C281:C287)</f>
        <v>2054965.02</v>
      </c>
      <c r="D280" s="171"/>
      <c r="E280" s="70"/>
    </row>
    <row r="281" spans="1:5" x14ac:dyDescent="0.2">
      <c r="A281" s="150" t="s">
        <v>1299</v>
      </c>
      <c r="B281" s="42" t="s">
        <v>1300</v>
      </c>
      <c r="C281" s="73">
        <v>93140.4</v>
      </c>
      <c r="D281" s="171">
        <f t="shared" si="2"/>
        <v>1.1488643615095244E-3</v>
      </c>
      <c r="E281" s="70"/>
    </row>
    <row r="282" spans="1:5" x14ac:dyDescent="0.2">
      <c r="A282" s="150" t="s">
        <v>1301</v>
      </c>
      <c r="B282" s="42" t="s">
        <v>1302</v>
      </c>
      <c r="C282" s="73">
        <v>404577.39</v>
      </c>
      <c r="D282" s="171">
        <f t="shared" si="2"/>
        <v>4.9903644910644571E-3</v>
      </c>
      <c r="E282" s="70"/>
    </row>
    <row r="283" spans="1:5" x14ac:dyDescent="0.2">
      <c r="A283" s="150" t="s">
        <v>1303</v>
      </c>
      <c r="B283" s="42" t="s">
        <v>1304</v>
      </c>
      <c r="C283" s="73">
        <v>81463.679999999993</v>
      </c>
      <c r="D283" s="171">
        <f t="shared" si="2"/>
        <v>1.0048348376152155E-3</v>
      </c>
      <c r="E283" s="70"/>
    </row>
    <row r="284" spans="1:5" x14ac:dyDescent="0.2">
      <c r="A284" s="150" t="s">
        <v>1305</v>
      </c>
      <c r="B284" s="42" t="s">
        <v>1306</v>
      </c>
      <c r="C284" s="73">
        <v>677014.15</v>
      </c>
      <c r="D284" s="171">
        <f t="shared" si="2"/>
        <v>8.3508061933668266E-3</v>
      </c>
      <c r="E284" s="70"/>
    </row>
    <row r="285" spans="1:5" x14ac:dyDescent="0.2">
      <c r="A285" s="150" t="s">
        <v>1307</v>
      </c>
      <c r="B285" s="42" t="s">
        <v>1308</v>
      </c>
      <c r="C285" s="73">
        <v>555747.30000000005</v>
      </c>
      <c r="D285" s="171">
        <f t="shared" si="2"/>
        <v>6.8550088573287454E-3</v>
      </c>
      <c r="E285" s="70"/>
    </row>
    <row r="286" spans="1:5" x14ac:dyDescent="0.2">
      <c r="A286" s="150" t="s">
        <v>1309</v>
      </c>
      <c r="B286" s="42" t="s">
        <v>1310</v>
      </c>
      <c r="C286" s="73">
        <v>3670.46</v>
      </c>
      <c r="D286" s="171">
        <f t="shared" si="2"/>
        <v>4.527423850816885E-5</v>
      </c>
      <c r="E286" s="70"/>
    </row>
    <row r="287" spans="1:5" x14ac:dyDescent="0.2">
      <c r="A287" s="150" t="s">
        <v>1311</v>
      </c>
      <c r="B287" s="42" t="s">
        <v>1312</v>
      </c>
      <c r="C287" s="73">
        <v>239351.64</v>
      </c>
      <c r="D287" s="171">
        <f t="shared" si="2"/>
        <v>2.9523447297290714E-3</v>
      </c>
      <c r="E287" s="70"/>
    </row>
    <row r="288" spans="1:5" x14ac:dyDescent="0.2">
      <c r="A288" s="72">
        <v>5516</v>
      </c>
      <c r="B288" s="70" t="s">
        <v>433</v>
      </c>
      <c r="C288" s="73">
        <v>0</v>
      </c>
      <c r="D288" s="171">
        <f t="shared" si="2"/>
        <v>0</v>
      </c>
      <c r="E288" s="70"/>
    </row>
    <row r="289" spans="1:5" x14ac:dyDescent="0.2">
      <c r="A289" s="72">
        <v>5517</v>
      </c>
      <c r="B289" s="70" t="s">
        <v>434</v>
      </c>
      <c r="C289" s="169">
        <f>+C290</f>
        <v>6658.44</v>
      </c>
      <c r="D289" s="171"/>
      <c r="E289" s="70"/>
    </row>
    <row r="290" spans="1:5" x14ac:dyDescent="0.2">
      <c r="A290" s="150" t="s">
        <v>1313</v>
      </c>
      <c r="B290" s="42" t="s">
        <v>1314</v>
      </c>
      <c r="C290" s="73">
        <v>6658.44</v>
      </c>
      <c r="D290" s="171">
        <f t="shared" si="2"/>
        <v>8.2130250881996196E-5</v>
      </c>
      <c r="E290" s="70"/>
    </row>
    <row r="291" spans="1:5" x14ac:dyDescent="0.2">
      <c r="A291" s="72">
        <v>5518</v>
      </c>
      <c r="B291" s="70" t="s">
        <v>81</v>
      </c>
      <c r="C291" s="73">
        <v>0</v>
      </c>
      <c r="D291" s="171">
        <f t="shared" si="2"/>
        <v>0</v>
      </c>
      <c r="E291" s="70"/>
    </row>
    <row r="292" spans="1:5" x14ac:dyDescent="0.2">
      <c r="A292" s="72">
        <v>5520</v>
      </c>
      <c r="B292" s="70" t="s">
        <v>80</v>
      </c>
      <c r="C292" s="73">
        <v>0</v>
      </c>
      <c r="D292" s="171">
        <f t="shared" si="2"/>
        <v>0</v>
      </c>
      <c r="E292" s="70"/>
    </row>
    <row r="293" spans="1:5" x14ac:dyDescent="0.2">
      <c r="A293" s="72">
        <v>5521</v>
      </c>
      <c r="B293" s="70" t="s">
        <v>435</v>
      </c>
      <c r="C293" s="73">
        <v>0</v>
      </c>
      <c r="D293" s="171">
        <f t="shared" si="2"/>
        <v>0</v>
      </c>
      <c r="E293" s="70"/>
    </row>
    <row r="294" spans="1:5" x14ac:dyDescent="0.2">
      <c r="A294" s="72">
        <v>5522</v>
      </c>
      <c r="B294" s="70" t="s">
        <v>436</v>
      </c>
      <c r="C294" s="73">
        <v>0</v>
      </c>
      <c r="D294" s="171">
        <f t="shared" si="2"/>
        <v>0</v>
      </c>
      <c r="E294" s="70"/>
    </row>
    <row r="295" spans="1:5" x14ac:dyDescent="0.2">
      <c r="A295" s="72">
        <v>5530</v>
      </c>
      <c r="B295" s="70" t="s">
        <v>437</v>
      </c>
      <c r="C295" s="73">
        <v>0</v>
      </c>
      <c r="D295" s="171">
        <f t="shared" si="2"/>
        <v>0</v>
      </c>
      <c r="E295" s="70"/>
    </row>
    <row r="296" spans="1:5" x14ac:dyDescent="0.2">
      <c r="A296" s="72">
        <v>5531</v>
      </c>
      <c r="B296" s="70" t="s">
        <v>438</v>
      </c>
      <c r="C296" s="73">
        <v>0</v>
      </c>
      <c r="D296" s="171">
        <f t="shared" si="2"/>
        <v>0</v>
      </c>
      <c r="E296" s="70"/>
    </row>
    <row r="297" spans="1:5" x14ac:dyDescent="0.2">
      <c r="A297" s="72">
        <v>5532</v>
      </c>
      <c r="B297" s="70" t="s">
        <v>439</v>
      </c>
      <c r="C297" s="73">
        <v>0</v>
      </c>
      <c r="D297" s="171">
        <f t="shared" si="2"/>
        <v>0</v>
      </c>
      <c r="E297" s="70"/>
    </row>
    <row r="298" spans="1:5" x14ac:dyDescent="0.2">
      <c r="A298" s="72">
        <v>5533</v>
      </c>
      <c r="B298" s="70" t="s">
        <v>440</v>
      </c>
      <c r="C298" s="73">
        <v>0</v>
      </c>
      <c r="D298" s="171">
        <f t="shared" si="2"/>
        <v>0</v>
      </c>
      <c r="E298" s="70"/>
    </row>
    <row r="299" spans="1:5" x14ac:dyDescent="0.2">
      <c r="A299" s="72">
        <v>5534</v>
      </c>
      <c r="B299" s="70" t="s">
        <v>441</v>
      </c>
      <c r="C299" s="73">
        <v>0</v>
      </c>
      <c r="D299" s="171">
        <f t="shared" si="2"/>
        <v>0</v>
      </c>
      <c r="E299" s="70"/>
    </row>
    <row r="300" spans="1:5" x14ac:dyDescent="0.2">
      <c r="A300" s="72">
        <v>5535</v>
      </c>
      <c r="B300" s="70" t="s">
        <v>442</v>
      </c>
      <c r="C300" s="73">
        <v>0</v>
      </c>
      <c r="D300" s="171">
        <f t="shared" si="2"/>
        <v>0</v>
      </c>
      <c r="E300" s="70"/>
    </row>
    <row r="301" spans="1:5" x14ac:dyDescent="0.2">
      <c r="A301" s="72">
        <v>5540</v>
      </c>
      <c r="B301" s="70" t="s">
        <v>443</v>
      </c>
      <c r="C301" s="73">
        <v>0</v>
      </c>
      <c r="D301" s="171">
        <f t="shared" si="2"/>
        <v>0</v>
      </c>
      <c r="E301" s="70"/>
    </row>
    <row r="302" spans="1:5" x14ac:dyDescent="0.2">
      <c r="A302" s="72">
        <v>5541</v>
      </c>
      <c r="B302" s="70" t="s">
        <v>443</v>
      </c>
      <c r="C302" s="73">
        <v>0</v>
      </c>
      <c r="D302" s="171">
        <f t="shared" si="2"/>
        <v>0</v>
      </c>
      <c r="E302" s="70"/>
    </row>
    <row r="303" spans="1:5" x14ac:dyDescent="0.2">
      <c r="A303" s="72">
        <v>5550</v>
      </c>
      <c r="B303" s="70" t="s">
        <v>444</v>
      </c>
      <c r="C303" s="73">
        <v>0</v>
      </c>
      <c r="D303" s="171">
        <f t="shared" si="2"/>
        <v>0</v>
      </c>
      <c r="E303" s="70"/>
    </row>
    <row r="304" spans="1:5" x14ac:dyDescent="0.2">
      <c r="A304" s="72">
        <v>5551</v>
      </c>
      <c r="B304" s="70" t="s">
        <v>444</v>
      </c>
      <c r="C304" s="73">
        <v>0</v>
      </c>
      <c r="D304" s="171">
        <f t="shared" si="2"/>
        <v>0</v>
      </c>
      <c r="E304" s="70"/>
    </row>
    <row r="305" spans="1:5" x14ac:dyDescent="0.2">
      <c r="A305" s="72">
        <v>5590</v>
      </c>
      <c r="B305" s="70" t="s">
        <v>445</v>
      </c>
      <c r="C305" s="73">
        <v>0</v>
      </c>
      <c r="D305" s="171">
        <f t="shared" si="2"/>
        <v>0</v>
      </c>
      <c r="E305" s="70"/>
    </row>
    <row r="306" spans="1:5" x14ac:dyDescent="0.2">
      <c r="A306" s="72">
        <v>5591</v>
      </c>
      <c r="B306" s="70" t="s">
        <v>446</v>
      </c>
      <c r="C306" s="73">
        <v>0</v>
      </c>
      <c r="D306" s="171">
        <f t="shared" si="2"/>
        <v>0</v>
      </c>
      <c r="E306" s="70"/>
    </row>
    <row r="307" spans="1:5" x14ac:dyDescent="0.2">
      <c r="A307" s="72">
        <v>5592</v>
      </c>
      <c r="B307" s="70" t="s">
        <v>447</v>
      </c>
      <c r="C307" s="73">
        <v>0</v>
      </c>
      <c r="D307" s="171">
        <f t="shared" si="2"/>
        <v>0</v>
      </c>
      <c r="E307" s="70"/>
    </row>
    <row r="308" spans="1:5" x14ac:dyDescent="0.2">
      <c r="A308" s="72">
        <v>5593</v>
      </c>
      <c r="B308" s="70" t="s">
        <v>448</v>
      </c>
      <c r="C308" s="73">
        <v>0</v>
      </c>
      <c r="D308" s="171">
        <f t="shared" si="2"/>
        <v>0</v>
      </c>
      <c r="E308" s="70"/>
    </row>
    <row r="309" spans="1:5" x14ac:dyDescent="0.2">
      <c r="A309" s="72">
        <v>5594</v>
      </c>
      <c r="B309" s="70" t="s">
        <v>510</v>
      </c>
      <c r="C309" s="73">
        <v>0</v>
      </c>
      <c r="D309" s="171">
        <f t="shared" si="2"/>
        <v>0</v>
      </c>
      <c r="E309" s="70"/>
    </row>
    <row r="310" spans="1:5" x14ac:dyDescent="0.2">
      <c r="A310" s="72">
        <v>5595</v>
      </c>
      <c r="B310" s="70" t="s">
        <v>449</v>
      </c>
      <c r="C310" s="73">
        <v>0</v>
      </c>
      <c r="D310" s="171">
        <f t="shared" si="2"/>
        <v>0</v>
      </c>
      <c r="E310" s="70"/>
    </row>
    <row r="311" spans="1:5" x14ac:dyDescent="0.2">
      <c r="A311" s="72">
        <v>5596</v>
      </c>
      <c r="B311" s="70" t="s">
        <v>343</v>
      </c>
      <c r="C311" s="73">
        <v>0</v>
      </c>
      <c r="D311" s="171">
        <f t="shared" si="2"/>
        <v>0</v>
      </c>
      <c r="E311" s="70"/>
    </row>
    <row r="312" spans="1:5" x14ac:dyDescent="0.2">
      <c r="A312" s="72">
        <v>5597</v>
      </c>
      <c r="B312" s="70" t="s">
        <v>450</v>
      </c>
      <c r="C312" s="73">
        <v>0</v>
      </c>
      <c r="D312" s="171">
        <f t="shared" si="2"/>
        <v>0</v>
      </c>
      <c r="E312" s="70"/>
    </row>
    <row r="313" spans="1:5" x14ac:dyDescent="0.2">
      <c r="A313" s="72">
        <v>5598</v>
      </c>
      <c r="B313" s="70" t="s">
        <v>511</v>
      </c>
      <c r="C313" s="73">
        <v>0</v>
      </c>
      <c r="D313" s="171">
        <f t="shared" si="2"/>
        <v>0</v>
      </c>
      <c r="E313" s="70"/>
    </row>
    <row r="314" spans="1:5" x14ac:dyDescent="0.2">
      <c r="A314" s="72">
        <v>5599</v>
      </c>
      <c r="B314" s="70" t="s">
        <v>451</v>
      </c>
      <c r="C314" s="73">
        <v>0</v>
      </c>
      <c r="D314" s="171">
        <f t="shared" si="2"/>
        <v>0</v>
      </c>
      <c r="E314" s="70"/>
    </row>
    <row r="315" spans="1:5" x14ac:dyDescent="0.2">
      <c r="A315" s="72">
        <v>5600</v>
      </c>
      <c r="B315" s="70" t="s">
        <v>79</v>
      </c>
      <c r="C315" s="73">
        <v>0</v>
      </c>
      <c r="D315" s="171">
        <f t="shared" si="2"/>
        <v>0</v>
      </c>
      <c r="E315" s="70"/>
    </row>
    <row r="316" spans="1:5" x14ac:dyDescent="0.2">
      <c r="A316" s="72">
        <v>5610</v>
      </c>
      <c r="B316" s="70" t="s">
        <v>452</v>
      </c>
      <c r="C316" s="73">
        <v>0</v>
      </c>
      <c r="D316" s="171">
        <f t="shared" si="2"/>
        <v>0</v>
      </c>
      <c r="E316" s="70"/>
    </row>
    <row r="317" spans="1:5" x14ac:dyDescent="0.2">
      <c r="A317" s="72">
        <v>5611</v>
      </c>
      <c r="B317" s="70" t="s">
        <v>453</v>
      </c>
      <c r="C317" s="73">
        <v>0</v>
      </c>
      <c r="D317" s="171">
        <f t="shared" ref="D317" si="3">+C317/$C$121</f>
        <v>0</v>
      </c>
      <c r="E317" s="70"/>
    </row>
    <row r="319" spans="1:5" x14ac:dyDescent="0.2">
      <c r="B319" s="42" t="s">
        <v>647</v>
      </c>
    </row>
    <row r="324" spans="1:5" ht="42" customHeight="1" x14ac:dyDescent="0.2">
      <c r="A324" s="184" t="s">
        <v>1467</v>
      </c>
      <c r="B324" s="184"/>
      <c r="C324" s="184" t="s">
        <v>1141</v>
      </c>
      <c r="D324" s="184"/>
      <c r="E324" s="18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324:B324"/>
    <mergeCell ref="C324:E3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6" t="s">
        <v>568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15" customHeight="1" x14ac:dyDescent="0.2">
      <c r="A6" s="117"/>
      <c r="B6" s="29" t="s">
        <v>643</v>
      </c>
    </row>
    <row r="7" spans="1:2" ht="15" customHeight="1" x14ac:dyDescent="0.2">
      <c r="A7" s="117"/>
      <c r="B7" s="29" t="s">
        <v>63</v>
      </c>
    </row>
    <row r="8" spans="1:2" ht="15" customHeight="1" x14ac:dyDescent="0.2">
      <c r="A8" s="117"/>
    </row>
    <row r="9" spans="1:2" ht="15" customHeight="1" x14ac:dyDescent="0.2">
      <c r="A9" s="116" t="s">
        <v>569</v>
      </c>
      <c r="B9" s="27" t="s">
        <v>644</v>
      </c>
    </row>
    <row r="10" spans="1:2" ht="15" customHeight="1" x14ac:dyDescent="0.2">
      <c r="A10" s="117"/>
      <c r="B10" s="35" t="s">
        <v>63</v>
      </c>
    </row>
    <row r="11" spans="1:2" ht="15" customHeight="1" x14ac:dyDescent="0.2">
      <c r="A11" s="117"/>
    </row>
    <row r="12" spans="1:2" ht="15" customHeight="1" x14ac:dyDescent="0.2">
      <c r="A12" s="116" t="s">
        <v>570</v>
      </c>
      <c r="B12" s="27" t="s">
        <v>644</v>
      </c>
    </row>
    <row r="13" spans="1:2" ht="22.5" x14ac:dyDescent="0.2">
      <c r="A13" s="117"/>
      <c r="B13" s="27" t="s">
        <v>70</v>
      </c>
    </row>
    <row r="14" spans="1:2" ht="15" customHeight="1" x14ac:dyDescent="0.2">
      <c r="A14" s="117"/>
      <c r="B14" s="35" t="s">
        <v>63</v>
      </c>
    </row>
    <row r="15" spans="1:2" ht="15" customHeight="1" x14ac:dyDescent="0.2">
      <c r="A15" s="117"/>
    </row>
    <row r="16" spans="1:2" ht="15" customHeight="1" x14ac:dyDescent="0.2">
      <c r="A16" s="117"/>
    </row>
    <row r="17" spans="1:2" ht="15" customHeight="1" x14ac:dyDescent="0.2">
      <c r="A17" s="116" t="s">
        <v>572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77"/>
  <sheetViews>
    <sheetView workbookViewId="0">
      <selection activeCell="C17" sqref="C17"/>
    </sheetView>
  </sheetViews>
  <sheetFormatPr baseColWidth="10" defaultColWidth="9.140625" defaultRowHeight="11.25" x14ac:dyDescent="0.2"/>
  <cols>
    <col min="1" max="1" width="31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91" t="str">
        <f>ESF!A1</f>
        <v>Instituto Cultural de León</v>
      </c>
      <c r="B1" s="191"/>
      <c r="C1" s="191"/>
      <c r="D1" s="49" t="s">
        <v>179</v>
      </c>
      <c r="E1" s="50">
        <f>'Notas a los Edos Financieros'!D1</f>
        <v>2021</v>
      </c>
    </row>
    <row r="2" spans="1:5" ht="18.95" customHeight="1" x14ac:dyDescent="0.2">
      <c r="A2" s="191" t="s">
        <v>454</v>
      </c>
      <c r="B2" s="191"/>
      <c r="C2" s="191"/>
      <c r="D2" s="49" t="s">
        <v>181</v>
      </c>
      <c r="E2" s="50" t="str">
        <f>'Notas a los Edos Financieros'!D2</f>
        <v>Anual</v>
      </c>
    </row>
    <row r="3" spans="1:5" ht="18.95" customHeight="1" x14ac:dyDescent="0.2">
      <c r="A3" s="191" t="str">
        <f>ESF!A3</f>
        <v>Correspondiente del 01 de enero al 31 de diciembre de 2021</v>
      </c>
      <c r="B3" s="191"/>
      <c r="C3" s="191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123">
        <f>+C9+C10</f>
        <v>1452349.19</v>
      </c>
    </row>
    <row r="9" spans="1:5" x14ac:dyDescent="0.2">
      <c r="A9" s="152" t="s">
        <v>1315</v>
      </c>
      <c r="B9" s="152" t="s">
        <v>1316</v>
      </c>
      <c r="C9" s="153">
        <v>1353993.16</v>
      </c>
      <c r="D9" s="118" t="s">
        <v>322</v>
      </c>
      <c r="E9" s="173" t="s">
        <v>1317</v>
      </c>
    </row>
    <row r="10" spans="1:5" x14ac:dyDescent="0.2">
      <c r="A10" s="152" t="s">
        <v>1318</v>
      </c>
      <c r="B10" s="152" t="s">
        <v>1319</v>
      </c>
      <c r="C10" s="153">
        <v>98356.03</v>
      </c>
      <c r="D10" s="118" t="s">
        <v>322</v>
      </c>
      <c r="E10" s="173" t="s">
        <v>1317</v>
      </c>
    </row>
    <row r="11" spans="1:5" x14ac:dyDescent="0.2">
      <c r="A11" s="55">
        <v>3120</v>
      </c>
      <c r="B11" s="51" t="s">
        <v>455</v>
      </c>
      <c r="C11" s="56">
        <v>0</v>
      </c>
    </row>
    <row r="12" spans="1:5" x14ac:dyDescent="0.2">
      <c r="A12" s="55">
        <v>3130</v>
      </c>
      <c r="B12" s="51" t="s">
        <v>456</v>
      </c>
      <c r="C12" s="56">
        <v>0</v>
      </c>
    </row>
    <row r="14" spans="1:5" x14ac:dyDescent="0.2">
      <c r="A14" s="53" t="s">
        <v>159</v>
      </c>
      <c r="B14" s="53"/>
      <c r="C14" s="53"/>
      <c r="D14" s="53"/>
      <c r="E14" s="53"/>
    </row>
    <row r="15" spans="1:5" x14ac:dyDescent="0.2">
      <c r="A15" s="54" t="s">
        <v>146</v>
      </c>
      <c r="B15" s="54" t="s">
        <v>143</v>
      </c>
      <c r="C15" s="54" t="s">
        <v>144</v>
      </c>
      <c r="D15" s="54" t="s">
        <v>457</v>
      </c>
      <c r="E15" s="54"/>
    </row>
    <row r="16" spans="1:5" x14ac:dyDescent="0.2">
      <c r="A16" s="55">
        <v>3210</v>
      </c>
      <c r="B16" s="51" t="s">
        <v>458</v>
      </c>
      <c r="C16" s="176">
        <v>-1703891.49</v>
      </c>
    </row>
    <row r="17" spans="1:5" x14ac:dyDescent="0.2">
      <c r="A17" s="55">
        <v>3220</v>
      </c>
      <c r="B17" s="51" t="s">
        <v>459</v>
      </c>
      <c r="C17" s="176">
        <f>SUM(C18:C55)</f>
        <v>16711635.319999998</v>
      </c>
    </row>
    <row r="18" spans="1:5" x14ac:dyDescent="0.2">
      <c r="A18" s="174" t="s">
        <v>1320</v>
      </c>
      <c r="B18" s="174">
        <v>1991</v>
      </c>
      <c r="C18" s="175">
        <v>-65770.48</v>
      </c>
      <c r="D18" s="173" t="s">
        <v>1317</v>
      </c>
      <c r="E18" s="173"/>
    </row>
    <row r="19" spans="1:5" x14ac:dyDescent="0.2">
      <c r="A19" s="174" t="s">
        <v>1321</v>
      </c>
      <c r="B19" s="174">
        <v>1992</v>
      </c>
      <c r="C19" s="175">
        <v>-284563.53999999998</v>
      </c>
      <c r="D19" s="173" t="s">
        <v>1317</v>
      </c>
      <c r="E19" s="173"/>
    </row>
    <row r="20" spans="1:5" x14ac:dyDescent="0.2">
      <c r="A20" s="174" t="s">
        <v>1322</v>
      </c>
      <c r="B20" s="174">
        <v>1993</v>
      </c>
      <c r="C20" s="175">
        <v>25565.23</v>
      </c>
      <c r="D20" s="173" t="s">
        <v>1317</v>
      </c>
      <c r="E20" s="173"/>
    </row>
    <row r="21" spans="1:5" x14ac:dyDescent="0.2">
      <c r="A21" s="174" t="s">
        <v>1323</v>
      </c>
      <c r="B21" s="174">
        <v>1994</v>
      </c>
      <c r="C21" s="175">
        <v>-551618.49</v>
      </c>
      <c r="D21" s="173" t="s">
        <v>1317</v>
      </c>
      <c r="E21" s="173"/>
    </row>
    <row r="22" spans="1:5" x14ac:dyDescent="0.2">
      <c r="A22" s="174" t="s">
        <v>1324</v>
      </c>
      <c r="B22" s="174">
        <v>1995</v>
      </c>
      <c r="C22" s="175">
        <v>188818.99</v>
      </c>
      <c r="D22" s="173" t="s">
        <v>1317</v>
      </c>
      <c r="E22" s="173"/>
    </row>
    <row r="23" spans="1:5" x14ac:dyDescent="0.2">
      <c r="A23" s="174" t="s">
        <v>1325</v>
      </c>
      <c r="B23" s="174">
        <v>1996</v>
      </c>
      <c r="C23" s="175">
        <v>97770.59</v>
      </c>
      <c r="D23" s="173" t="s">
        <v>1317</v>
      </c>
      <c r="E23" s="173"/>
    </row>
    <row r="24" spans="1:5" x14ac:dyDescent="0.2">
      <c r="A24" s="174" t="s">
        <v>1326</v>
      </c>
      <c r="B24" s="174">
        <v>1997</v>
      </c>
      <c r="C24" s="175">
        <v>-433570.92</v>
      </c>
      <c r="D24" s="173" t="s">
        <v>1317</v>
      </c>
      <c r="E24" s="173"/>
    </row>
    <row r="25" spans="1:5" x14ac:dyDescent="0.2">
      <c r="A25" s="174" t="s">
        <v>1327</v>
      </c>
      <c r="B25" s="174">
        <v>1998</v>
      </c>
      <c r="C25" s="175">
        <v>294965.71000000002</v>
      </c>
      <c r="D25" s="173" t="s">
        <v>1317</v>
      </c>
      <c r="E25" s="173"/>
    </row>
    <row r="26" spans="1:5" x14ac:dyDescent="0.2">
      <c r="A26" s="174" t="s">
        <v>1328</v>
      </c>
      <c r="B26" s="174">
        <v>1999</v>
      </c>
      <c r="C26" s="175">
        <v>1495761.36</v>
      </c>
      <c r="D26" s="173" t="s">
        <v>1317</v>
      </c>
      <c r="E26" s="173"/>
    </row>
    <row r="27" spans="1:5" x14ac:dyDescent="0.2">
      <c r="A27" s="174" t="s">
        <v>1329</v>
      </c>
      <c r="B27" s="174">
        <v>2000</v>
      </c>
      <c r="C27" s="175">
        <v>-636193.21</v>
      </c>
      <c r="D27" s="173" t="s">
        <v>1317</v>
      </c>
      <c r="E27" s="173"/>
    </row>
    <row r="28" spans="1:5" x14ac:dyDescent="0.2">
      <c r="A28" s="174" t="s">
        <v>1330</v>
      </c>
      <c r="B28" s="174">
        <v>2001</v>
      </c>
      <c r="C28" s="175">
        <v>1073967.6200000001</v>
      </c>
      <c r="D28" s="173" t="s">
        <v>1317</v>
      </c>
      <c r="E28" s="173"/>
    </row>
    <row r="29" spans="1:5" x14ac:dyDescent="0.2">
      <c r="A29" s="174" t="s">
        <v>1331</v>
      </c>
      <c r="B29" s="174">
        <v>2002</v>
      </c>
      <c r="C29" s="175">
        <v>-861559.74</v>
      </c>
      <c r="D29" s="173" t="s">
        <v>1317</v>
      </c>
      <c r="E29" s="173"/>
    </row>
    <row r="30" spans="1:5" x14ac:dyDescent="0.2">
      <c r="A30" s="174" t="s">
        <v>1332</v>
      </c>
      <c r="B30" s="174">
        <v>2003</v>
      </c>
      <c r="C30" s="175">
        <v>-84185.76</v>
      </c>
      <c r="D30" s="173" t="s">
        <v>1317</v>
      </c>
      <c r="E30" s="173"/>
    </row>
    <row r="31" spans="1:5" x14ac:dyDescent="0.2">
      <c r="A31" s="174" t="s">
        <v>1333</v>
      </c>
      <c r="B31" s="174">
        <v>2004</v>
      </c>
      <c r="C31" s="175">
        <v>151752.06</v>
      </c>
      <c r="D31" s="173" t="s">
        <v>1317</v>
      </c>
      <c r="E31" s="173"/>
    </row>
    <row r="32" spans="1:5" x14ac:dyDescent="0.2">
      <c r="A32" s="174" t="s">
        <v>1334</v>
      </c>
      <c r="B32" s="174">
        <v>2005</v>
      </c>
      <c r="C32" s="175">
        <v>295472.65999999997</v>
      </c>
      <c r="D32" s="173" t="s">
        <v>1317</v>
      </c>
      <c r="E32" s="173"/>
    </row>
    <row r="33" spans="1:5" x14ac:dyDescent="0.2">
      <c r="A33" s="174" t="s">
        <v>1335</v>
      </c>
      <c r="B33" s="174">
        <v>2006</v>
      </c>
      <c r="C33" s="175">
        <v>-445866.42</v>
      </c>
      <c r="D33" s="173" t="s">
        <v>1317</v>
      </c>
      <c r="E33" s="173"/>
    </row>
    <row r="34" spans="1:5" x14ac:dyDescent="0.2">
      <c r="A34" s="174" t="s">
        <v>1336</v>
      </c>
      <c r="B34" s="174">
        <v>2007</v>
      </c>
      <c r="C34" s="175">
        <v>2165707.23</v>
      </c>
      <c r="D34" s="173" t="s">
        <v>1317</v>
      </c>
      <c r="E34" s="173"/>
    </row>
    <row r="35" spans="1:5" x14ac:dyDescent="0.2">
      <c r="A35" s="174" t="s">
        <v>1337</v>
      </c>
      <c r="B35" s="174">
        <v>2008</v>
      </c>
      <c r="C35" s="175">
        <v>-410073.58</v>
      </c>
      <c r="D35" s="173" t="s">
        <v>1317</v>
      </c>
      <c r="E35" s="173"/>
    </row>
    <row r="36" spans="1:5" x14ac:dyDescent="0.2">
      <c r="A36" s="174" t="s">
        <v>1338</v>
      </c>
      <c r="B36" s="174">
        <v>2009</v>
      </c>
      <c r="C36" s="175">
        <v>-1150843.3899999999</v>
      </c>
      <c r="D36" s="173" t="s">
        <v>1317</v>
      </c>
      <c r="E36" s="173"/>
    </row>
    <row r="37" spans="1:5" x14ac:dyDescent="0.2">
      <c r="A37" s="174" t="s">
        <v>1339</v>
      </c>
      <c r="B37" s="174">
        <v>2010</v>
      </c>
      <c r="C37" s="175">
        <v>-644910.79</v>
      </c>
      <c r="D37" s="173" t="s">
        <v>1317</v>
      </c>
      <c r="E37" s="173"/>
    </row>
    <row r="38" spans="1:5" x14ac:dyDescent="0.2">
      <c r="A38" s="174" t="s">
        <v>1340</v>
      </c>
      <c r="B38" s="174">
        <v>2011</v>
      </c>
      <c r="C38" s="175">
        <v>-2612004.91</v>
      </c>
      <c r="D38" s="173" t="s">
        <v>1317</v>
      </c>
      <c r="E38" s="173"/>
    </row>
    <row r="39" spans="1:5" x14ac:dyDescent="0.2">
      <c r="A39" s="174" t="s">
        <v>1341</v>
      </c>
      <c r="B39" s="174">
        <v>2012</v>
      </c>
      <c r="C39" s="175">
        <v>-81202.69</v>
      </c>
      <c r="D39" s="173" t="s">
        <v>1317</v>
      </c>
      <c r="E39" s="173"/>
    </row>
    <row r="40" spans="1:5" x14ac:dyDescent="0.2">
      <c r="A40" s="174" t="s">
        <v>1342</v>
      </c>
      <c r="B40" s="174">
        <v>2013</v>
      </c>
      <c r="C40" s="175">
        <v>1192144.97</v>
      </c>
      <c r="D40" s="173" t="s">
        <v>1317</v>
      </c>
      <c r="E40" s="173"/>
    </row>
    <row r="41" spans="1:5" x14ac:dyDescent="0.2">
      <c r="A41" s="174" t="s">
        <v>1343</v>
      </c>
      <c r="B41" s="174">
        <v>2014</v>
      </c>
      <c r="C41" s="175">
        <v>466906.05</v>
      </c>
      <c r="D41" s="173" t="s">
        <v>1317</v>
      </c>
      <c r="E41" s="173"/>
    </row>
    <row r="42" spans="1:5" x14ac:dyDescent="0.2">
      <c r="A42" s="174" t="s">
        <v>1344</v>
      </c>
      <c r="B42" s="174">
        <v>2015</v>
      </c>
      <c r="C42" s="175">
        <v>-3676888.78</v>
      </c>
      <c r="D42" s="173" t="s">
        <v>1317</v>
      </c>
      <c r="E42" s="173"/>
    </row>
    <row r="43" spans="1:5" x14ac:dyDescent="0.2">
      <c r="A43" s="174" t="s">
        <v>1345</v>
      </c>
      <c r="B43" s="174">
        <v>2016</v>
      </c>
      <c r="C43" s="175">
        <v>-1919912.77</v>
      </c>
      <c r="D43" s="173" t="s">
        <v>1317</v>
      </c>
      <c r="E43" s="173"/>
    </row>
    <row r="44" spans="1:5" x14ac:dyDescent="0.2">
      <c r="A44" s="174" t="s">
        <v>1346</v>
      </c>
      <c r="B44" s="174">
        <v>2017</v>
      </c>
      <c r="C44" s="175">
        <v>1931032.99</v>
      </c>
      <c r="D44" s="173" t="s">
        <v>1317</v>
      </c>
      <c r="E44" s="173"/>
    </row>
    <row r="45" spans="1:5" x14ac:dyDescent="0.2">
      <c r="A45" s="174" t="s">
        <v>1347</v>
      </c>
      <c r="B45" s="174">
        <v>2018</v>
      </c>
      <c r="C45" s="175">
        <v>-1332872.3500000001</v>
      </c>
      <c r="D45" s="173" t="s">
        <v>1317</v>
      </c>
      <c r="E45" s="173"/>
    </row>
    <row r="46" spans="1:5" x14ac:dyDescent="0.2">
      <c r="A46" s="174" t="s">
        <v>1348</v>
      </c>
      <c r="B46" s="174">
        <v>2019</v>
      </c>
      <c r="C46" s="175">
        <v>2195991.16</v>
      </c>
      <c r="D46" s="173" t="s">
        <v>1317</v>
      </c>
      <c r="E46" s="173"/>
    </row>
    <row r="47" spans="1:5" x14ac:dyDescent="0.2">
      <c r="A47" s="174" t="s">
        <v>1349</v>
      </c>
      <c r="B47" s="174">
        <v>2020</v>
      </c>
      <c r="C47" s="175">
        <v>-366184.2</v>
      </c>
      <c r="D47" s="173" t="s">
        <v>1317</v>
      </c>
      <c r="E47" s="173"/>
    </row>
    <row r="48" spans="1:5" x14ac:dyDescent="0.2">
      <c r="A48" s="174" t="s">
        <v>1350</v>
      </c>
      <c r="B48" s="51" t="s">
        <v>1351</v>
      </c>
      <c r="C48" s="175">
        <v>10200000</v>
      </c>
      <c r="D48" s="173" t="s">
        <v>1317</v>
      </c>
      <c r="E48" s="173"/>
    </row>
    <row r="49" spans="1:7" x14ac:dyDescent="0.2">
      <c r="A49" s="174" t="s">
        <v>1352</v>
      </c>
      <c r="B49" s="51" t="s">
        <v>1353</v>
      </c>
      <c r="C49" s="175">
        <v>1239419.5</v>
      </c>
      <c r="D49" s="173" t="s">
        <v>1317</v>
      </c>
      <c r="E49" s="173"/>
    </row>
    <row r="50" spans="1:7" x14ac:dyDescent="0.2">
      <c r="A50" s="174" t="s">
        <v>1354</v>
      </c>
      <c r="B50" s="51" t="s">
        <v>1355</v>
      </c>
      <c r="C50" s="175">
        <v>2357852.0499999998</v>
      </c>
      <c r="D50" s="173" t="s">
        <v>1317</v>
      </c>
      <c r="E50" s="173"/>
    </row>
    <row r="51" spans="1:7" x14ac:dyDescent="0.2">
      <c r="A51" s="174" t="s">
        <v>1356</v>
      </c>
      <c r="B51" s="51" t="s">
        <v>1357</v>
      </c>
      <c r="C51" s="175">
        <v>5054987.8</v>
      </c>
      <c r="D51" s="173" t="s">
        <v>1317</v>
      </c>
      <c r="E51" s="173"/>
    </row>
    <row r="52" spans="1:7" x14ac:dyDescent="0.2">
      <c r="A52" s="174" t="s">
        <v>1358</v>
      </c>
      <c r="B52" s="51" t="s">
        <v>1359</v>
      </c>
      <c r="C52" s="175">
        <v>797180.5</v>
      </c>
      <c r="D52" s="173" t="s">
        <v>1317</v>
      </c>
      <c r="E52" s="173"/>
    </row>
    <row r="53" spans="1:7" x14ac:dyDescent="0.2">
      <c r="A53" s="174" t="s">
        <v>1360</v>
      </c>
      <c r="B53" s="51" t="s">
        <v>1361</v>
      </c>
      <c r="C53" s="175">
        <v>12088.93</v>
      </c>
      <c r="D53" s="55" t="s">
        <v>1362</v>
      </c>
      <c r="E53" s="55"/>
    </row>
    <row r="54" spans="1:7" x14ac:dyDescent="0.2">
      <c r="A54" s="174" t="s">
        <v>1363</v>
      </c>
      <c r="B54" s="51" t="s">
        <v>1364</v>
      </c>
      <c r="C54" s="175">
        <v>653534.09</v>
      </c>
      <c r="D54" s="173" t="s">
        <v>1317</v>
      </c>
      <c r="E54" s="173"/>
      <c r="G54" s="56"/>
    </row>
    <row r="55" spans="1:7" x14ac:dyDescent="0.2">
      <c r="A55" s="174" t="s">
        <v>1365</v>
      </c>
      <c r="B55" s="51" t="s">
        <v>1366</v>
      </c>
      <c r="C55" s="175">
        <v>378937.85</v>
      </c>
      <c r="D55" s="55" t="s">
        <v>1362</v>
      </c>
      <c r="E55" s="55"/>
    </row>
    <row r="56" spans="1:7" x14ac:dyDescent="0.2">
      <c r="A56" s="55">
        <v>3230</v>
      </c>
      <c r="B56" s="51" t="s">
        <v>460</v>
      </c>
      <c r="C56" s="56">
        <v>0</v>
      </c>
    </row>
    <row r="57" spans="1:7" x14ac:dyDescent="0.2">
      <c r="A57" s="55">
        <v>3231</v>
      </c>
      <c r="B57" s="51" t="s">
        <v>461</v>
      </c>
      <c r="C57" s="56">
        <v>0</v>
      </c>
    </row>
    <row r="58" spans="1:7" x14ac:dyDescent="0.2">
      <c r="A58" s="55">
        <v>3232</v>
      </c>
      <c r="B58" s="51" t="s">
        <v>462</v>
      </c>
      <c r="C58" s="56">
        <v>0</v>
      </c>
    </row>
    <row r="59" spans="1:7" x14ac:dyDescent="0.2">
      <c r="A59" s="55">
        <v>3233</v>
      </c>
      <c r="B59" s="51" t="s">
        <v>463</v>
      </c>
      <c r="C59" s="56">
        <v>0</v>
      </c>
    </row>
    <row r="60" spans="1:7" x14ac:dyDescent="0.2">
      <c r="A60" s="55">
        <v>3239</v>
      </c>
      <c r="B60" s="51" t="s">
        <v>464</v>
      </c>
      <c r="C60" s="56">
        <v>0</v>
      </c>
    </row>
    <row r="61" spans="1:7" x14ac:dyDescent="0.2">
      <c r="A61" s="55">
        <v>3240</v>
      </c>
      <c r="B61" s="51" t="s">
        <v>465</v>
      </c>
      <c r="C61" s="56">
        <v>0</v>
      </c>
    </row>
    <row r="62" spans="1:7" x14ac:dyDescent="0.2">
      <c r="A62" s="55">
        <v>3241</v>
      </c>
      <c r="B62" s="51" t="s">
        <v>466</v>
      </c>
      <c r="C62" s="56">
        <v>0</v>
      </c>
    </row>
    <row r="63" spans="1:7" x14ac:dyDescent="0.2">
      <c r="A63" s="55">
        <v>3242</v>
      </c>
      <c r="B63" s="51" t="s">
        <v>467</v>
      </c>
      <c r="C63" s="56">
        <v>0</v>
      </c>
    </row>
    <row r="64" spans="1:7" x14ac:dyDescent="0.2">
      <c r="A64" s="55">
        <v>3243</v>
      </c>
      <c r="B64" s="51" t="s">
        <v>468</v>
      </c>
      <c r="C64" s="56">
        <v>0</v>
      </c>
    </row>
    <row r="65" spans="1:5" x14ac:dyDescent="0.2">
      <c r="A65" s="55">
        <v>3250</v>
      </c>
      <c r="B65" s="51" t="s">
        <v>469</v>
      </c>
      <c r="C65" s="56">
        <v>0</v>
      </c>
    </row>
    <row r="66" spans="1:5" x14ac:dyDescent="0.2">
      <c r="A66" s="55">
        <v>3251</v>
      </c>
      <c r="B66" s="51" t="s">
        <v>470</v>
      </c>
      <c r="C66" s="56">
        <v>0</v>
      </c>
    </row>
    <row r="67" spans="1:5" x14ac:dyDescent="0.2">
      <c r="A67" s="55">
        <v>3252</v>
      </c>
      <c r="B67" s="51" t="s">
        <v>471</v>
      </c>
      <c r="C67" s="56">
        <v>0</v>
      </c>
    </row>
    <row r="69" spans="1:5" x14ac:dyDescent="0.2">
      <c r="B69" s="42" t="s">
        <v>647</v>
      </c>
    </row>
    <row r="77" spans="1:5" s="42" customFormat="1" ht="57.75" customHeight="1" x14ac:dyDescent="0.2">
      <c r="A77" s="184" t="s">
        <v>1467</v>
      </c>
      <c r="B77" s="184"/>
      <c r="C77" s="184" t="s">
        <v>1141</v>
      </c>
      <c r="D77" s="184"/>
      <c r="E77" s="18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77:B77"/>
    <mergeCell ref="C77:E7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6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6" t="s">
        <v>25</v>
      </c>
      <c r="B6" s="29" t="s">
        <v>51</v>
      </c>
    </row>
    <row r="7" spans="1:2" ht="15" customHeight="1" x14ac:dyDescent="0.2">
      <c r="B7" s="29" t="s">
        <v>645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workbookViewId="0">
      <selection activeCell="D130" sqref="D130"/>
    </sheetView>
  </sheetViews>
  <sheetFormatPr baseColWidth="10" defaultColWidth="9.140625" defaultRowHeight="11.25" x14ac:dyDescent="0.2"/>
  <cols>
    <col min="1" max="1" width="18.7109375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91" t="str">
        <f>ESF!A1</f>
        <v>Instituto Cultural de León</v>
      </c>
      <c r="B1" s="191"/>
      <c r="C1" s="191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91" t="s">
        <v>472</v>
      </c>
      <c r="B2" s="191"/>
      <c r="C2" s="191"/>
      <c r="D2" s="49" t="s">
        <v>181</v>
      </c>
      <c r="E2" s="50" t="str">
        <f>'Notas a los Edos Financieros'!D2</f>
        <v>Anual</v>
      </c>
    </row>
    <row r="3" spans="1:5" s="57" customFormat="1" ht="18.95" customHeight="1" x14ac:dyDescent="0.25">
      <c r="A3" s="191" t="str">
        <f>ESF!A3</f>
        <v>Correspondiente del 01 de enero al 31 de diciembre de 2021</v>
      </c>
      <c r="B3" s="191"/>
      <c r="C3" s="191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614</v>
      </c>
      <c r="C7" s="128">
        <v>2021</v>
      </c>
      <c r="D7" s="128">
        <v>2020</v>
      </c>
    </row>
    <row r="8" spans="1:5" x14ac:dyDescent="0.2">
      <c r="A8" s="55">
        <v>1111</v>
      </c>
      <c r="B8" s="51" t="s">
        <v>473</v>
      </c>
      <c r="C8" s="123">
        <f>SUM(C9:C18)</f>
        <v>42500</v>
      </c>
      <c r="D8" s="123">
        <f>SUM(D9:D18)</f>
        <v>42500</v>
      </c>
    </row>
    <row r="9" spans="1:5" x14ac:dyDescent="0.2">
      <c r="A9" s="174" t="s">
        <v>1367</v>
      </c>
      <c r="B9" s="51" t="s">
        <v>1368</v>
      </c>
      <c r="C9" s="175">
        <v>5000</v>
      </c>
      <c r="D9" s="175">
        <v>5000</v>
      </c>
    </row>
    <row r="10" spans="1:5" x14ac:dyDescent="0.2">
      <c r="A10" s="174" t="s">
        <v>1369</v>
      </c>
      <c r="B10" s="51" t="s">
        <v>1370</v>
      </c>
      <c r="C10" s="175">
        <v>12000</v>
      </c>
      <c r="D10" s="175">
        <v>12000</v>
      </c>
    </row>
    <row r="11" spans="1:5" x14ac:dyDescent="0.2">
      <c r="A11" s="174" t="s">
        <v>1371</v>
      </c>
      <c r="B11" s="51" t="s">
        <v>1372</v>
      </c>
      <c r="C11" s="175">
        <v>10000</v>
      </c>
      <c r="D11" s="175">
        <v>10000</v>
      </c>
    </row>
    <row r="12" spans="1:5" x14ac:dyDescent="0.2">
      <c r="A12" s="174" t="s">
        <v>1373</v>
      </c>
      <c r="B12" s="51" t="s">
        <v>1374</v>
      </c>
      <c r="C12" s="175">
        <v>3000</v>
      </c>
      <c r="D12" s="175">
        <v>3000</v>
      </c>
    </row>
    <row r="13" spans="1:5" x14ac:dyDescent="0.2">
      <c r="A13" s="174" t="s">
        <v>1375</v>
      </c>
      <c r="B13" s="51" t="s">
        <v>1376</v>
      </c>
      <c r="C13" s="175">
        <v>3000</v>
      </c>
      <c r="D13" s="175">
        <v>3000</v>
      </c>
    </row>
    <row r="14" spans="1:5" x14ac:dyDescent="0.2">
      <c r="A14" s="174" t="s">
        <v>1377</v>
      </c>
      <c r="B14" s="51" t="s">
        <v>1378</v>
      </c>
      <c r="C14" s="175">
        <v>3000</v>
      </c>
      <c r="D14" s="175">
        <v>3000</v>
      </c>
    </row>
    <row r="15" spans="1:5" x14ac:dyDescent="0.2">
      <c r="A15" s="174" t="s">
        <v>1379</v>
      </c>
      <c r="B15" s="51" t="s">
        <v>1380</v>
      </c>
      <c r="C15" s="175">
        <v>2000</v>
      </c>
      <c r="D15" s="175">
        <v>2000</v>
      </c>
    </row>
    <row r="16" spans="1:5" x14ac:dyDescent="0.2">
      <c r="A16" s="174" t="s">
        <v>1381</v>
      </c>
      <c r="B16" s="51" t="s">
        <v>1382</v>
      </c>
      <c r="C16" s="175">
        <v>2000</v>
      </c>
      <c r="D16" s="175">
        <v>2000</v>
      </c>
    </row>
    <row r="17" spans="1:4" x14ac:dyDescent="0.2">
      <c r="A17" s="174" t="s">
        <v>1383</v>
      </c>
      <c r="B17" s="51" t="s">
        <v>1384</v>
      </c>
      <c r="C17" s="175">
        <v>2000</v>
      </c>
      <c r="D17" s="175">
        <v>2000</v>
      </c>
    </row>
    <row r="18" spans="1:4" x14ac:dyDescent="0.2">
      <c r="A18" s="174" t="s">
        <v>1385</v>
      </c>
      <c r="B18" s="51" t="s">
        <v>1386</v>
      </c>
      <c r="C18" s="175">
        <v>500</v>
      </c>
      <c r="D18" s="175">
        <v>500</v>
      </c>
    </row>
    <row r="19" spans="1:4" x14ac:dyDescent="0.2">
      <c r="A19" s="55">
        <v>1112</v>
      </c>
      <c r="B19" s="51" t="s">
        <v>474</v>
      </c>
      <c r="C19" s="176">
        <f>SUM(C20:C31)</f>
        <v>11992414.979999999</v>
      </c>
      <c r="D19" s="176">
        <f>SUM(D20:D31)</f>
        <v>12976502.42</v>
      </c>
    </row>
    <row r="20" spans="1:4" x14ac:dyDescent="0.2">
      <c r="A20" s="174" t="s">
        <v>1387</v>
      </c>
      <c r="B20" s="51" t="s">
        <v>1388</v>
      </c>
      <c r="C20" s="175">
        <v>211129.58</v>
      </c>
      <c r="D20" s="175">
        <v>27910.93</v>
      </c>
    </row>
    <row r="21" spans="1:4" x14ac:dyDescent="0.2">
      <c r="A21" s="174" t="s">
        <v>1403</v>
      </c>
      <c r="B21" s="51" t="s">
        <v>1404</v>
      </c>
      <c r="C21" s="175">
        <v>0</v>
      </c>
      <c r="D21" s="175">
        <v>1592.62</v>
      </c>
    </row>
    <row r="22" spans="1:4" x14ac:dyDescent="0.2">
      <c r="A22" s="174" t="s">
        <v>1389</v>
      </c>
      <c r="B22" s="51" t="s">
        <v>1390</v>
      </c>
      <c r="C22" s="175">
        <v>421345.91</v>
      </c>
      <c r="D22" s="175">
        <v>384918.75</v>
      </c>
    </row>
    <row r="23" spans="1:4" x14ac:dyDescent="0.2">
      <c r="A23" s="174" t="s">
        <v>1391</v>
      </c>
      <c r="B23" s="51" t="s">
        <v>1392</v>
      </c>
      <c r="C23" s="175">
        <v>1286934.6399999999</v>
      </c>
      <c r="D23" s="175">
        <v>1895716.14</v>
      </c>
    </row>
    <row r="24" spans="1:4" x14ac:dyDescent="0.2">
      <c r="A24" s="174" t="s">
        <v>1393</v>
      </c>
      <c r="B24" s="51" t="s">
        <v>1394</v>
      </c>
      <c r="C24" s="175">
        <v>174184.94</v>
      </c>
      <c r="D24" s="175">
        <v>24898.09</v>
      </c>
    </row>
    <row r="25" spans="1:4" x14ac:dyDescent="0.2">
      <c r="A25" s="174" t="s">
        <v>1395</v>
      </c>
      <c r="B25" s="51" t="s">
        <v>1396</v>
      </c>
      <c r="C25" s="175">
        <v>716301.06</v>
      </c>
      <c r="D25" s="175">
        <v>156593.14000000001</v>
      </c>
    </row>
    <row r="26" spans="1:4" x14ac:dyDescent="0.2">
      <c r="A26" s="174" t="s">
        <v>1397</v>
      </c>
      <c r="B26" s="51" t="s">
        <v>1398</v>
      </c>
      <c r="C26" s="175">
        <v>8108956.2800000003</v>
      </c>
      <c r="D26" s="175">
        <v>9975583.0899999999</v>
      </c>
    </row>
    <row r="27" spans="1:4" x14ac:dyDescent="0.2">
      <c r="A27" s="174" t="s">
        <v>1399</v>
      </c>
      <c r="B27" s="51" t="s">
        <v>1400</v>
      </c>
      <c r="C27" s="175">
        <v>157466.34</v>
      </c>
      <c r="D27" s="175">
        <v>56812.84</v>
      </c>
    </row>
    <row r="28" spans="1:4" x14ac:dyDescent="0.2">
      <c r="A28" s="174" t="s">
        <v>1401</v>
      </c>
      <c r="B28" s="51" t="s">
        <v>1402</v>
      </c>
      <c r="C28" s="175">
        <v>181417.36</v>
      </c>
      <c r="D28" s="175">
        <v>73441.05</v>
      </c>
    </row>
    <row r="29" spans="1:4" x14ac:dyDescent="0.2">
      <c r="A29" s="174" t="s">
        <v>1405</v>
      </c>
      <c r="B29" s="51" t="s">
        <v>1406</v>
      </c>
      <c r="C29" s="175">
        <v>0</v>
      </c>
      <c r="D29" s="175">
        <v>378937.85</v>
      </c>
    </row>
    <row r="30" spans="1:4" x14ac:dyDescent="0.2">
      <c r="A30" s="174" t="s">
        <v>1490</v>
      </c>
      <c r="B30" s="51" t="s">
        <v>1491</v>
      </c>
      <c r="C30" s="175">
        <v>734678.87</v>
      </c>
      <c r="D30" s="175">
        <v>0</v>
      </c>
    </row>
    <row r="31" spans="1:4" x14ac:dyDescent="0.2">
      <c r="A31" s="174" t="s">
        <v>1407</v>
      </c>
      <c r="B31" s="51" t="s">
        <v>1408</v>
      </c>
      <c r="C31" s="175">
        <v>0</v>
      </c>
      <c r="D31" s="175">
        <v>97.92</v>
      </c>
    </row>
    <row r="32" spans="1:4" x14ac:dyDescent="0.2">
      <c r="A32" s="55">
        <v>1113</v>
      </c>
      <c r="B32" s="51" t="s">
        <v>475</v>
      </c>
      <c r="C32" s="175">
        <v>0</v>
      </c>
      <c r="D32" s="175">
        <v>0</v>
      </c>
    </row>
    <row r="33" spans="1:4" x14ac:dyDescent="0.2">
      <c r="A33" s="55">
        <v>1114</v>
      </c>
      <c r="B33" s="51" t="s">
        <v>184</v>
      </c>
      <c r="C33" s="56">
        <v>0</v>
      </c>
      <c r="D33" s="56">
        <v>0</v>
      </c>
    </row>
    <row r="34" spans="1:4" x14ac:dyDescent="0.2">
      <c r="A34" s="55">
        <v>1115</v>
      </c>
      <c r="B34" s="51" t="s">
        <v>185</v>
      </c>
      <c r="C34" s="56">
        <v>0</v>
      </c>
      <c r="D34" s="56">
        <v>0</v>
      </c>
    </row>
    <row r="35" spans="1:4" x14ac:dyDescent="0.2">
      <c r="A35" s="55">
        <v>1116</v>
      </c>
      <c r="B35" s="51" t="s">
        <v>476</v>
      </c>
      <c r="C35" s="56">
        <v>0</v>
      </c>
      <c r="D35" s="56">
        <v>0</v>
      </c>
    </row>
    <row r="36" spans="1:4" x14ac:dyDescent="0.2">
      <c r="A36" s="55">
        <v>1119</v>
      </c>
      <c r="B36" s="51" t="s">
        <v>477</v>
      </c>
      <c r="C36" s="56">
        <v>0</v>
      </c>
      <c r="D36" s="56">
        <v>0</v>
      </c>
    </row>
    <row r="37" spans="1:4" x14ac:dyDescent="0.2">
      <c r="A37" s="62">
        <v>1110</v>
      </c>
      <c r="B37" s="139" t="s">
        <v>609</v>
      </c>
      <c r="C37" s="123">
        <f>+C8+C19</f>
        <v>12034914.979999999</v>
      </c>
      <c r="D37" s="123">
        <f>+D8+D19</f>
        <v>13019002.42</v>
      </c>
    </row>
    <row r="40" spans="1:4" x14ac:dyDescent="0.2">
      <c r="A40" s="53" t="s">
        <v>161</v>
      </c>
      <c r="B40" s="53"/>
      <c r="C40" s="53"/>
      <c r="D40" s="53"/>
    </row>
    <row r="41" spans="1:4" x14ac:dyDescent="0.2">
      <c r="A41" s="54" t="s">
        <v>146</v>
      </c>
      <c r="B41" s="54" t="s">
        <v>614</v>
      </c>
      <c r="C41" s="128" t="s">
        <v>611</v>
      </c>
      <c r="D41" s="128" t="s">
        <v>164</v>
      </c>
    </row>
    <row r="42" spans="1:4" x14ac:dyDescent="0.2">
      <c r="A42" s="62">
        <v>1230</v>
      </c>
      <c r="B42" s="63" t="s">
        <v>215</v>
      </c>
      <c r="C42" s="123">
        <v>0</v>
      </c>
      <c r="D42" s="123">
        <v>0</v>
      </c>
    </row>
    <row r="43" spans="1:4" x14ac:dyDescent="0.2">
      <c r="A43" s="55">
        <v>1231</v>
      </c>
      <c r="B43" s="51" t="s">
        <v>216</v>
      </c>
      <c r="C43" s="56">
        <v>0</v>
      </c>
      <c r="D43" s="56">
        <v>0</v>
      </c>
    </row>
    <row r="44" spans="1:4" x14ac:dyDescent="0.2">
      <c r="A44" s="55">
        <v>1232</v>
      </c>
      <c r="B44" s="51" t="s">
        <v>217</v>
      </c>
      <c r="C44" s="56">
        <v>0</v>
      </c>
      <c r="D44" s="56">
        <v>0</v>
      </c>
    </row>
    <row r="45" spans="1:4" x14ac:dyDescent="0.2">
      <c r="A45" s="55">
        <v>1233</v>
      </c>
      <c r="B45" s="51" t="s">
        <v>218</v>
      </c>
      <c r="C45" s="56">
        <v>0</v>
      </c>
      <c r="D45" s="56">
        <v>0</v>
      </c>
    </row>
    <row r="46" spans="1:4" x14ac:dyDescent="0.2">
      <c r="A46" s="55">
        <v>1234</v>
      </c>
      <c r="B46" s="51" t="s">
        <v>219</v>
      </c>
      <c r="C46" s="56">
        <v>0</v>
      </c>
      <c r="D46" s="56">
        <v>0</v>
      </c>
    </row>
    <row r="47" spans="1:4" x14ac:dyDescent="0.2">
      <c r="A47" s="55">
        <v>1235</v>
      </c>
      <c r="B47" s="51" t="s">
        <v>220</v>
      </c>
      <c r="C47" s="56">
        <v>0</v>
      </c>
      <c r="D47" s="56">
        <v>0</v>
      </c>
    </row>
    <row r="48" spans="1:4" x14ac:dyDescent="0.2">
      <c r="A48" s="55">
        <v>1236</v>
      </c>
      <c r="B48" s="51" t="s">
        <v>221</v>
      </c>
      <c r="C48" s="56">
        <v>0</v>
      </c>
      <c r="D48" s="56">
        <v>0</v>
      </c>
    </row>
    <row r="49" spans="1:4" x14ac:dyDescent="0.2">
      <c r="A49" s="55">
        <v>1239</v>
      </c>
      <c r="B49" s="51" t="s">
        <v>222</v>
      </c>
      <c r="C49" s="56">
        <v>0</v>
      </c>
      <c r="D49" s="56">
        <v>0</v>
      </c>
    </row>
    <row r="50" spans="1:4" x14ac:dyDescent="0.2">
      <c r="A50" s="62">
        <v>1240</v>
      </c>
      <c r="B50" s="63" t="s">
        <v>223</v>
      </c>
      <c r="C50" s="123">
        <f>SUM(C51:C58)</f>
        <v>207083.87999999998</v>
      </c>
      <c r="D50" s="123">
        <f>SUM(D51:D58)</f>
        <v>199803.87999999998</v>
      </c>
    </row>
    <row r="51" spans="1:4" x14ac:dyDescent="0.2">
      <c r="A51" s="55">
        <v>1241</v>
      </c>
      <c r="B51" s="51" t="s">
        <v>224</v>
      </c>
      <c r="C51" s="56">
        <f>163425.81-2699.14</f>
        <v>160726.66999999998</v>
      </c>
      <c r="D51" s="56">
        <f>163425.81-2699.14-7280</f>
        <v>153446.66999999998</v>
      </c>
    </row>
    <row r="52" spans="1:4" x14ac:dyDescent="0.2">
      <c r="A52" s="55">
        <v>1242</v>
      </c>
      <c r="B52" s="51" t="s">
        <v>225</v>
      </c>
      <c r="C52" s="56">
        <v>39202.9</v>
      </c>
      <c r="D52" s="56">
        <v>39202.9</v>
      </c>
    </row>
    <row r="53" spans="1:4" x14ac:dyDescent="0.2">
      <c r="A53" s="55">
        <v>1243</v>
      </c>
      <c r="B53" s="51" t="s">
        <v>226</v>
      </c>
      <c r="C53" s="56">
        <v>0</v>
      </c>
      <c r="D53" s="56">
        <v>0</v>
      </c>
    </row>
    <row r="54" spans="1:4" x14ac:dyDescent="0.2">
      <c r="A54" s="55">
        <v>1244</v>
      </c>
      <c r="B54" s="51" t="s">
        <v>227</v>
      </c>
      <c r="C54" s="56">
        <v>0</v>
      </c>
      <c r="D54" s="56">
        <v>0</v>
      </c>
    </row>
    <row r="55" spans="1:4" x14ac:dyDescent="0.2">
      <c r="A55" s="55">
        <v>1245</v>
      </c>
      <c r="B55" s="51" t="s">
        <v>228</v>
      </c>
      <c r="C55" s="56">
        <v>0</v>
      </c>
      <c r="D55" s="56">
        <v>0</v>
      </c>
    </row>
    <row r="56" spans="1:4" x14ac:dyDescent="0.2">
      <c r="A56" s="55">
        <v>1246</v>
      </c>
      <c r="B56" s="51" t="s">
        <v>229</v>
      </c>
      <c r="C56" s="56">
        <v>7154.31</v>
      </c>
      <c r="D56" s="56">
        <v>7154.31</v>
      </c>
    </row>
    <row r="57" spans="1:4" x14ac:dyDescent="0.2">
      <c r="A57" s="55">
        <v>1247</v>
      </c>
      <c r="B57" s="51" t="s">
        <v>230</v>
      </c>
      <c r="C57" s="56">
        <v>0</v>
      </c>
      <c r="D57" s="56">
        <v>0</v>
      </c>
    </row>
    <row r="58" spans="1:4" x14ac:dyDescent="0.2">
      <c r="A58" s="55">
        <v>1248</v>
      </c>
      <c r="B58" s="51" t="s">
        <v>231</v>
      </c>
      <c r="C58" s="56">
        <v>0</v>
      </c>
      <c r="D58" s="56">
        <v>0</v>
      </c>
    </row>
    <row r="59" spans="1:4" x14ac:dyDescent="0.2">
      <c r="A59" s="62">
        <v>1250</v>
      </c>
      <c r="B59" s="63" t="s">
        <v>233</v>
      </c>
      <c r="C59" s="123">
        <v>0</v>
      </c>
      <c r="D59" s="123">
        <v>0</v>
      </c>
    </row>
    <row r="60" spans="1:4" x14ac:dyDescent="0.2">
      <c r="A60" s="55">
        <v>1251</v>
      </c>
      <c r="B60" s="51" t="s">
        <v>234</v>
      </c>
      <c r="C60" s="56">
        <v>0</v>
      </c>
      <c r="D60" s="56">
        <v>0</v>
      </c>
    </row>
    <row r="61" spans="1:4" x14ac:dyDescent="0.2">
      <c r="A61" s="55">
        <v>1252</v>
      </c>
      <c r="B61" s="51" t="s">
        <v>235</v>
      </c>
      <c r="C61" s="56">
        <v>0</v>
      </c>
      <c r="D61" s="56">
        <v>0</v>
      </c>
    </row>
    <row r="62" spans="1:4" x14ac:dyDescent="0.2">
      <c r="A62" s="55">
        <v>1253</v>
      </c>
      <c r="B62" s="51" t="s">
        <v>236</v>
      </c>
      <c r="C62" s="56">
        <v>0</v>
      </c>
      <c r="D62" s="56">
        <v>0</v>
      </c>
    </row>
    <row r="63" spans="1:4" x14ac:dyDescent="0.2">
      <c r="A63" s="55">
        <v>1254</v>
      </c>
      <c r="B63" s="51" t="s">
        <v>237</v>
      </c>
      <c r="C63" s="56">
        <v>0</v>
      </c>
      <c r="D63" s="56">
        <v>0</v>
      </c>
    </row>
    <row r="64" spans="1:4" x14ac:dyDescent="0.2">
      <c r="A64" s="55">
        <v>1259</v>
      </c>
      <c r="B64" s="51" t="s">
        <v>238</v>
      </c>
      <c r="C64" s="56">
        <v>0</v>
      </c>
      <c r="D64" s="56">
        <v>0</v>
      </c>
    </row>
    <row r="65" spans="1:4" x14ac:dyDescent="0.2">
      <c r="A65" s="55"/>
      <c r="B65" s="139" t="s">
        <v>612</v>
      </c>
      <c r="C65" s="123">
        <f>C42+C50+C59</f>
        <v>207083.87999999998</v>
      </c>
      <c r="D65" s="123">
        <f>D42+D50+D59</f>
        <v>199803.87999999998</v>
      </c>
    </row>
    <row r="67" spans="1:4" x14ac:dyDescent="0.2">
      <c r="A67" s="53" t="s">
        <v>169</v>
      </c>
      <c r="B67" s="53"/>
      <c r="C67" s="53"/>
      <c r="D67" s="53"/>
    </row>
    <row r="68" spans="1:4" x14ac:dyDescent="0.2">
      <c r="A68" s="54" t="s">
        <v>146</v>
      </c>
      <c r="B68" s="54" t="s">
        <v>614</v>
      </c>
      <c r="C68" s="128">
        <v>2021</v>
      </c>
      <c r="D68" s="128">
        <v>2020</v>
      </c>
    </row>
    <row r="69" spans="1:4" x14ac:dyDescent="0.2">
      <c r="A69" s="62">
        <v>3210</v>
      </c>
      <c r="B69" s="63" t="s">
        <v>610</v>
      </c>
      <c r="C69" s="123">
        <v>-1703891.49</v>
      </c>
      <c r="D69" s="123">
        <v>666287.74</v>
      </c>
    </row>
    <row r="70" spans="1:4" x14ac:dyDescent="0.2">
      <c r="A70" s="55"/>
      <c r="B70" s="139" t="s">
        <v>615</v>
      </c>
      <c r="C70" s="123">
        <f>+C83</f>
        <v>2061623.46</v>
      </c>
      <c r="D70" s="123">
        <f>+D83</f>
        <v>1582600.01</v>
      </c>
    </row>
    <row r="71" spans="1:4" x14ac:dyDescent="0.2">
      <c r="A71" s="62">
        <v>5400</v>
      </c>
      <c r="B71" s="63" t="s">
        <v>412</v>
      </c>
      <c r="C71" s="123">
        <v>0</v>
      </c>
      <c r="D71" s="123">
        <v>0</v>
      </c>
    </row>
    <row r="72" spans="1:4" x14ac:dyDescent="0.2">
      <c r="A72" s="55">
        <v>5410</v>
      </c>
      <c r="B72" s="51" t="s">
        <v>619</v>
      </c>
      <c r="C72" s="56">
        <v>0</v>
      </c>
      <c r="D72" s="56">
        <v>0</v>
      </c>
    </row>
    <row r="73" spans="1:4" x14ac:dyDescent="0.2">
      <c r="A73" s="55">
        <v>5411</v>
      </c>
      <c r="B73" s="51" t="s">
        <v>414</v>
      </c>
      <c r="C73" s="56">
        <v>0</v>
      </c>
      <c r="D73" s="56">
        <v>0</v>
      </c>
    </row>
    <row r="74" spans="1:4" x14ac:dyDescent="0.2">
      <c r="A74" s="55">
        <v>5420</v>
      </c>
      <c r="B74" s="51" t="s">
        <v>620</v>
      </c>
      <c r="C74" s="56">
        <v>0</v>
      </c>
      <c r="D74" s="56">
        <v>0</v>
      </c>
    </row>
    <row r="75" spans="1:4" x14ac:dyDescent="0.2">
      <c r="A75" s="55">
        <v>5421</v>
      </c>
      <c r="B75" s="51" t="s">
        <v>417</v>
      </c>
      <c r="C75" s="56">
        <v>0</v>
      </c>
      <c r="D75" s="56">
        <v>0</v>
      </c>
    </row>
    <row r="76" spans="1:4" x14ac:dyDescent="0.2">
      <c r="A76" s="55">
        <v>5430</v>
      </c>
      <c r="B76" s="51" t="s">
        <v>621</v>
      </c>
      <c r="C76" s="56">
        <v>0</v>
      </c>
      <c r="D76" s="56">
        <v>0</v>
      </c>
    </row>
    <row r="77" spans="1:4" x14ac:dyDescent="0.2">
      <c r="A77" s="55">
        <v>5431</v>
      </c>
      <c r="B77" s="51" t="s">
        <v>420</v>
      </c>
      <c r="C77" s="56">
        <v>0</v>
      </c>
      <c r="D77" s="56">
        <v>0</v>
      </c>
    </row>
    <row r="78" spans="1:4" x14ac:dyDescent="0.2">
      <c r="A78" s="55">
        <v>5440</v>
      </c>
      <c r="B78" s="51" t="s">
        <v>622</v>
      </c>
      <c r="C78" s="56">
        <v>0</v>
      </c>
      <c r="D78" s="56">
        <v>0</v>
      </c>
    </row>
    <row r="79" spans="1:4" x14ac:dyDescent="0.2">
      <c r="A79" s="55">
        <v>5441</v>
      </c>
      <c r="B79" s="51" t="s">
        <v>622</v>
      </c>
      <c r="C79" s="56">
        <v>0</v>
      </c>
      <c r="D79" s="56">
        <v>0</v>
      </c>
    </row>
    <row r="80" spans="1:4" x14ac:dyDescent="0.2">
      <c r="A80" s="55">
        <v>5450</v>
      </c>
      <c r="B80" s="51" t="s">
        <v>623</v>
      </c>
      <c r="C80" s="56">
        <v>0</v>
      </c>
      <c r="D80" s="56">
        <v>0</v>
      </c>
    </row>
    <row r="81" spans="1:4" x14ac:dyDescent="0.2">
      <c r="A81" s="55">
        <v>5451</v>
      </c>
      <c r="B81" s="51" t="s">
        <v>424</v>
      </c>
      <c r="C81" s="56">
        <v>0</v>
      </c>
      <c r="D81" s="56">
        <v>0</v>
      </c>
    </row>
    <row r="82" spans="1:4" x14ac:dyDescent="0.2">
      <c r="A82" s="55">
        <v>5452</v>
      </c>
      <c r="B82" s="51" t="s">
        <v>425</v>
      </c>
      <c r="C82" s="56">
        <v>0</v>
      </c>
      <c r="D82" s="56">
        <v>0</v>
      </c>
    </row>
    <row r="83" spans="1:4" x14ac:dyDescent="0.2">
      <c r="A83" s="62">
        <v>5500</v>
      </c>
      <c r="B83" s="63" t="s">
        <v>426</v>
      </c>
      <c r="C83" s="123">
        <f>+C84</f>
        <v>2061623.46</v>
      </c>
      <c r="D83" s="123">
        <f>+D84</f>
        <v>1582600.01</v>
      </c>
    </row>
    <row r="84" spans="1:4" x14ac:dyDescent="0.2">
      <c r="A84" s="55">
        <v>5510</v>
      </c>
      <c r="B84" s="51" t="s">
        <v>427</v>
      </c>
      <c r="C84" s="56">
        <f>+C89+C91</f>
        <v>2061623.46</v>
      </c>
      <c r="D84" s="56">
        <f>+D89+D91+D92</f>
        <v>1582600.01</v>
      </c>
    </row>
    <row r="85" spans="1:4" x14ac:dyDescent="0.2">
      <c r="A85" s="55">
        <v>5511</v>
      </c>
      <c r="B85" s="51" t="s">
        <v>428</v>
      </c>
      <c r="C85" s="56">
        <v>0</v>
      </c>
      <c r="D85" s="56">
        <v>0</v>
      </c>
    </row>
    <row r="86" spans="1:4" x14ac:dyDescent="0.2">
      <c r="A86" s="55">
        <v>5512</v>
      </c>
      <c r="B86" s="51" t="s">
        <v>429</v>
      </c>
      <c r="C86" s="56">
        <v>0</v>
      </c>
      <c r="D86" s="56">
        <v>0</v>
      </c>
    </row>
    <row r="87" spans="1:4" x14ac:dyDescent="0.2">
      <c r="A87" s="55">
        <v>5513</v>
      </c>
      <c r="B87" s="51" t="s">
        <v>430</v>
      </c>
      <c r="C87" s="56">
        <v>0</v>
      </c>
      <c r="D87" s="56">
        <v>0</v>
      </c>
    </row>
    <row r="88" spans="1:4" x14ac:dyDescent="0.2">
      <c r="A88" s="55">
        <v>5514</v>
      </c>
      <c r="B88" s="51" t="s">
        <v>431</v>
      </c>
      <c r="C88" s="56">
        <v>0</v>
      </c>
      <c r="D88" s="56">
        <v>0</v>
      </c>
    </row>
    <row r="89" spans="1:4" x14ac:dyDescent="0.2">
      <c r="A89" s="55">
        <v>5515</v>
      </c>
      <c r="B89" s="51" t="s">
        <v>432</v>
      </c>
      <c r="C89" s="56">
        <v>2054965.02</v>
      </c>
      <c r="D89" s="178">
        <v>1558591.55</v>
      </c>
    </row>
    <row r="90" spans="1:4" x14ac:dyDescent="0.2">
      <c r="A90" s="55">
        <v>5516</v>
      </c>
      <c r="B90" s="51" t="s">
        <v>433</v>
      </c>
      <c r="C90" s="56">
        <v>0</v>
      </c>
      <c r="D90" s="177">
        <v>0</v>
      </c>
    </row>
    <row r="91" spans="1:4" x14ac:dyDescent="0.2">
      <c r="A91" s="55">
        <v>5517</v>
      </c>
      <c r="B91" s="51" t="s">
        <v>434</v>
      </c>
      <c r="C91" s="56">
        <v>6658.44</v>
      </c>
      <c r="D91" s="178">
        <v>7049.7</v>
      </c>
    </row>
    <row r="92" spans="1:4" x14ac:dyDescent="0.2">
      <c r="A92" s="55">
        <v>5518</v>
      </c>
      <c r="B92" s="51" t="s">
        <v>81</v>
      </c>
      <c r="C92" s="56">
        <v>0</v>
      </c>
      <c r="D92" s="56">
        <v>16958.759999999998</v>
      </c>
    </row>
    <row r="93" spans="1:4" x14ac:dyDescent="0.2">
      <c r="A93" s="55">
        <v>5520</v>
      </c>
      <c r="B93" s="51" t="s">
        <v>80</v>
      </c>
      <c r="C93" s="56">
        <v>0</v>
      </c>
      <c r="D93" s="56">
        <v>0</v>
      </c>
    </row>
    <row r="94" spans="1:4" x14ac:dyDescent="0.2">
      <c r="A94" s="55">
        <v>5521</v>
      </c>
      <c r="B94" s="51" t="s">
        <v>435</v>
      </c>
      <c r="C94" s="56">
        <v>0</v>
      </c>
      <c r="D94" s="56">
        <v>0</v>
      </c>
    </row>
    <row r="95" spans="1:4" x14ac:dyDescent="0.2">
      <c r="A95" s="55">
        <v>5522</v>
      </c>
      <c r="B95" s="51" t="s">
        <v>436</v>
      </c>
      <c r="C95" s="56">
        <v>0</v>
      </c>
      <c r="D95" s="56">
        <v>0</v>
      </c>
    </row>
    <row r="96" spans="1:4" x14ac:dyDescent="0.2">
      <c r="A96" s="55">
        <v>5530</v>
      </c>
      <c r="B96" s="51" t="s">
        <v>437</v>
      </c>
      <c r="C96" s="56">
        <v>0</v>
      </c>
      <c r="D96" s="56">
        <v>0</v>
      </c>
    </row>
    <row r="97" spans="1:4" x14ac:dyDescent="0.2">
      <c r="A97" s="55">
        <v>5531</v>
      </c>
      <c r="B97" s="51" t="s">
        <v>438</v>
      </c>
      <c r="C97" s="56">
        <v>0</v>
      </c>
      <c r="D97" s="56">
        <v>0</v>
      </c>
    </row>
    <row r="98" spans="1:4" x14ac:dyDescent="0.2">
      <c r="A98" s="55">
        <v>5532</v>
      </c>
      <c r="B98" s="51" t="s">
        <v>439</v>
      </c>
      <c r="C98" s="56">
        <v>0</v>
      </c>
      <c r="D98" s="56">
        <v>0</v>
      </c>
    </row>
    <row r="99" spans="1:4" x14ac:dyDescent="0.2">
      <c r="A99" s="55">
        <v>5533</v>
      </c>
      <c r="B99" s="51" t="s">
        <v>440</v>
      </c>
      <c r="C99" s="56">
        <v>0</v>
      </c>
      <c r="D99" s="56">
        <v>0</v>
      </c>
    </row>
    <row r="100" spans="1:4" x14ac:dyDescent="0.2">
      <c r="A100" s="55">
        <v>5534</v>
      </c>
      <c r="B100" s="51" t="s">
        <v>441</v>
      </c>
      <c r="C100" s="56">
        <v>0</v>
      </c>
      <c r="D100" s="56">
        <v>0</v>
      </c>
    </row>
    <row r="101" spans="1:4" x14ac:dyDescent="0.2">
      <c r="A101" s="55">
        <v>5535</v>
      </c>
      <c r="B101" s="51" t="s">
        <v>442</v>
      </c>
      <c r="C101" s="56">
        <v>0</v>
      </c>
      <c r="D101" s="56">
        <v>0</v>
      </c>
    </row>
    <row r="102" spans="1:4" x14ac:dyDescent="0.2">
      <c r="A102" s="55">
        <v>5540</v>
      </c>
      <c r="B102" s="51" t="s">
        <v>443</v>
      </c>
      <c r="C102" s="56">
        <v>0</v>
      </c>
      <c r="D102" s="56">
        <v>0</v>
      </c>
    </row>
    <row r="103" spans="1:4" x14ac:dyDescent="0.2">
      <c r="A103" s="55">
        <v>5541</v>
      </c>
      <c r="B103" s="51" t="s">
        <v>443</v>
      </c>
      <c r="C103" s="56">
        <v>0</v>
      </c>
      <c r="D103" s="56">
        <v>0</v>
      </c>
    </row>
    <row r="104" spans="1:4" x14ac:dyDescent="0.2">
      <c r="A104" s="55">
        <v>5550</v>
      </c>
      <c r="B104" s="51" t="s">
        <v>444</v>
      </c>
      <c r="C104" s="56">
        <v>0</v>
      </c>
      <c r="D104" s="56">
        <v>0</v>
      </c>
    </row>
    <row r="105" spans="1:4" x14ac:dyDescent="0.2">
      <c r="A105" s="55">
        <v>5551</v>
      </c>
      <c r="B105" s="51" t="s">
        <v>444</v>
      </c>
      <c r="C105" s="56">
        <v>0</v>
      </c>
      <c r="D105" s="56">
        <v>0</v>
      </c>
    </row>
    <row r="106" spans="1:4" x14ac:dyDescent="0.2">
      <c r="A106" s="55">
        <v>5590</v>
      </c>
      <c r="B106" s="51" t="s">
        <v>445</v>
      </c>
      <c r="C106" s="56">
        <v>0</v>
      </c>
      <c r="D106" s="56">
        <v>0</v>
      </c>
    </row>
    <row r="107" spans="1:4" x14ac:dyDescent="0.2">
      <c r="A107" s="55">
        <v>5591</v>
      </c>
      <c r="B107" s="51" t="s">
        <v>446</v>
      </c>
      <c r="C107" s="56">
        <v>0</v>
      </c>
      <c r="D107" s="56">
        <v>0</v>
      </c>
    </row>
    <row r="108" spans="1:4" x14ac:dyDescent="0.2">
      <c r="A108" s="55">
        <v>5592</v>
      </c>
      <c r="B108" s="51" t="s">
        <v>447</v>
      </c>
      <c r="C108" s="56">
        <v>0</v>
      </c>
      <c r="D108" s="56">
        <v>0</v>
      </c>
    </row>
    <row r="109" spans="1:4" x14ac:dyDescent="0.2">
      <c r="A109" s="55">
        <v>5593</v>
      </c>
      <c r="B109" s="51" t="s">
        <v>448</v>
      </c>
      <c r="C109" s="56">
        <v>0</v>
      </c>
      <c r="D109" s="56">
        <v>0</v>
      </c>
    </row>
    <row r="110" spans="1:4" x14ac:dyDescent="0.2">
      <c r="A110" s="55">
        <v>5594</v>
      </c>
      <c r="B110" s="51" t="s">
        <v>624</v>
      </c>
      <c r="C110" s="56">
        <v>0</v>
      </c>
      <c r="D110" s="56">
        <v>0</v>
      </c>
    </row>
    <row r="111" spans="1:4" x14ac:dyDescent="0.2">
      <c r="A111" s="55">
        <v>5595</v>
      </c>
      <c r="B111" s="51" t="s">
        <v>449</v>
      </c>
      <c r="C111" s="56">
        <v>0</v>
      </c>
      <c r="D111" s="56">
        <v>0</v>
      </c>
    </row>
    <row r="112" spans="1:4" x14ac:dyDescent="0.2">
      <c r="A112" s="55">
        <v>5596</v>
      </c>
      <c r="B112" s="51" t="s">
        <v>343</v>
      </c>
      <c r="C112" s="56">
        <v>0</v>
      </c>
      <c r="D112" s="56">
        <v>0</v>
      </c>
    </row>
    <row r="113" spans="1:4" x14ac:dyDescent="0.2">
      <c r="A113" s="55">
        <v>5597</v>
      </c>
      <c r="B113" s="51" t="s">
        <v>450</v>
      </c>
      <c r="C113" s="56">
        <v>0</v>
      </c>
      <c r="D113" s="56">
        <v>0</v>
      </c>
    </row>
    <row r="114" spans="1:4" x14ac:dyDescent="0.2">
      <c r="A114" s="55">
        <v>5599</v>
      </c>
      <c r="B114" s="51" t="s">
        <v>451</v>
      </c>
      <c r="C114" s="56">
        <v>0</v>
      </c>
      <c r="D114" s="56">
        <v>0</v>
      </c>
    </row>
    <row r="115" spans="1:4" x14ac:dyDescent="0.2">
      <c r="A115" s="62">
        <v>5600</v>
      </c>
      <c r="B115" s="63" t="s">
        <v>79</v>
      </c>
      <c r="C115" s="123">
        <v>0</v>
      </c>
      <c r="D115" s="123">
        <v>0</v>
      </c>
    </row>
    <row r="116" spans="1:4" x14ac:dyDescent="0.2">
      <c r="A116" s="55">
        <v>5610</v>
      </c>
      <c r="B116" s="51" t="s">
        <v>452</v>
      </c>
      <c r="C116" s="56">
        <v>0</v>
      </c>
      <c r="D116" s="56">
        <v>0</v>
      </c>
    </row>
    <row r="117" spans="1:4" x14ac:dyDescent="0.2">
      <c r="A117" s="55">
        <v>5611</v>
      </c>
      <c r="B117" s="51" t="s">
        <v>453</v>
      </c>
      <c r="C117" s="56">
        <v>0</v>
      </c>
      <c r="D117" s="56">
        <v>0</v>
      </c>
    </row>
    <row r="118" spans="1:4" x14ac:dyDescent="0.2">
      <c r="A118" s="62">
        <v>2110</v>
      </c>
      <c r="B118" s="141" t="s">
        <v>616</v>
      </c>
      <c r="C118" s="123">
        <f>+C120+C121</f>
        <v>0</v>
      </c>
      <c r="D118" s="123">
        <v>0</v>
      </c>
    </row>
    <row r="119" spans="1:4" x14ac:dyDescent="0.2">
      <c r="A119" s="55">
        <v>2111</v>
      </c>
      <c r="B119" s="51" t="s">
        <v>625</v>
      </c>
      <c r="C119" s="56">
        <v>0</v>
      </c>
      <c r="D119" s="56">
        <v>0</v>
      </c>
    </row>
    <row r="120" spans="1:4" x14ac:dyDescent="0.2">
      <c r="A120" s="55">
        <v>2112</v>
      </c>
      <c r="B120" s="51" t="s">
        <v>626</v>
      </c>
      <c r="C120" s="56">
        <v>0</v>
      </c>
      <c r="D120" s="56">
        <v>0</v>
      </c>
    </row>
    <row r="121" spans="1:4" x14ac:dyDescent="0.2">
      <c r="A121" s="55">
        <v>2112</v>
      </c>
      <c r="B121" s="51" t="s">
        <v>627</v>
      </c>
      <c r="C121" s="56">
        <v>0</v>
      </c>
      <c r="D121" s="56">
        <v>0</v>
      </c>
    </row>
    <row r="122" spans="1:4" x14ac:dyDescent="0.2">
      <c r="A122" s="55">
        <v>2115</v>
      </c>
      <c r="B122" s="51" t="s">
        <v>629</v>
      </c>
      <c r="C122" s="56">
        <v>0</v>
      </c>
      <c r="D122" s="56">
        <v>0</v>
      </c>
    </row>
    <row r="123" spans="1:4" x14ac:dyDescent="0.2">
      <c r="A123" s="55">
        <v>2114</v>
      </c>
      <c r="B123" s="51" t="s">
        <v>628</v>
      </c>
      <c r="C123" s="56">
        <v>0</v>
      </c>
      <c r="D123" s="56">
        <v>0</v>
      </c>
    </row>
    <row r="124" spans="1:4" x14ac:dyDescent="0.2">
      <c r="A124" s="55"/>
      <c r="B124" s="139" t="s">
        <v>617</v>
      </c>
      <c r="C124" s="123">
        <v>0</v>
      </c>
      <c r="D124" s="123">
        <v>0</v>
      </c>
    </row>
    <row r="125" spans="1:4" x14ac:dyDescent="0.2">
      <c r="A125" s="62">
        <v>1120</v>
      </c>
      <c r="B125" s="140" t="s">
        <v>618</v>
      </c>
      <c r="C125" s="123">
        <v>0</v>
      </c>
      <c r="D125" s="123">
        <v>0</v>
      </c>
    </row>
    <row r="126" spans="1:4" x14ac:dyDescent="0.2">
      <c r="A126" s="55">
        <v>1124</v>
      </c>
      <c r="B126" s="138" t="s">
        <v>634</v>
      </c>
      <c r="C126" s="56">
        <v>0</v>
      </c>
      <c r="D126" s="56">
        <v>0</v>
      </c>
    </row>
    <row r="127" spans="1:4" x14ac:dyDescent="0.2">
      <c r="A127" s="55">
        <v>1124</v>
      </c>
      <c r="B127" s="138" t="s">
        <v>635</v>
      </c>
      <c r="C127" s="56">
        <v>0</v>
      </c>
      <c r="D127" s="56">
        <v>0</v>
      </c>
    </row>
    <row r="128" spans="1:4" x14ac:dyDescent="0.2">
      <c r="A128" s="55">
        <v>1124</v>
      </c>
      <c r="B128" s="138" t="s">
        <v>636</v>
      </c>
      <c r="C128" s="56">
        <v>0</v>
      </c>
      <c r="D128" s="56">
        <v>0</v>
      </c>
    </row>
    <row r="129" spans="1:5" x14ac:dyDescent="0.2">
      <c r="A129" s="55">
        <v>1124</v>
      </c>
      <c r="B129" s="138" t="s">
        <v>637</v>
      </c>
      <c r="C129" s="56">
        <v>0</v>
      </c>
      <c r="D129" s="56">
        <v>0</v>
      </c>
    </row>
    <row r="130" spans="1:5" x14ac:dyDescent="0.2">
      <c r="A130" s="55">
        <v>1124</v>
      </c>
      <c r="B130" s="138" t="s">
        <v>638</v>
      </c>
      <c r="C130" s="56">
        <v>0</v>
      </c>
      <c r="D130" s="56">
        <v>0</v>
      </c>
    </row>
    <row r="131" spans="1:5" x14ac:dyDescent="0.2">
      <c r="A131" s="55">
        <v>1124</v>
      </c>
      <c r="B131" s="138" t="s">
        <v>639</v>
      </c>
      <c r="C131" s="56">
        <v>0</v>
      </c>
      <c r="D131" s="56">
        <v>0</v>
      </c>
    </row>
    <row r="132" spans="1:5" x14ac:dyDescent="0.2">
      <c r="A132" s="55">
        <v>1122</v>
      </c>
      <c r="B132" s="138" t="s">
        <v>631</v>
      </c>
      <c r="C132" s="56">
        <v>0</v>
      </c>
      <c r="D132" s="56">
        <v>0</v>
      </c>
    </row>
    <row r="133" spans="1:5" x14ac:dyDescent="0.2">
      <c r="A133" s="55">
        <v>1122</v>
      </c>
      <c r="B133" s="138" t="s">
        <v>632</v>
      </c>
      <c r="C133" s="56">
        <v>0</v>
      </c>
      <c r="D133" s="56">
        <v>0</v>
      </c>
    </row>
    <row r="134" spans="1:5" x14ac:dyDescent="0.2">
      <c r="A134" s="55">
        <v>1122</v>
      </c>
      <c r="B134" s="138" t="s">
        <v>633</v>
      </c>
      <c r="C134" s="56">
        <v>0</v>
      </c>
      <c r="D134" s="56">
        <v>0</v>
      </c>
    </row>
    <row r="135" spans="1:5" x14ac:dyDescent="0.2">
      <c r="A135" s="55"/>
      <c r="B135" s="142" t="s">
        <v>630</v>
      </c>
      <c r="C135" s="123">
        <f>C69+C70-C124</f>
        <v>357731.97</v>
      </c>
      <c r="D135" s="123">
        <f>D69+D70-D124</f>
        <v>2248887.75</v>
      </c>
    </row>
    <row r="137" spans="1:5" x14ac:dyDescent="0.2">
      <c r="B137" s="42" t="s">
        <v>647</v>
      </c>
    </row>
    <row r="140" spans="1:5" x14ac:dyDescent="0.2">
      <c r="C140" s="56"/>
    </row>
    <row r="143" spans="1:5" s="42" customFormat="1" ht="57.75" customHeight="1" x14ac:dyDescent="0.2">
      <c r="A143" s="184" t="s">
        <v>1467</v>
      </c>
      <c r="B143" s="184"/>
      <c r="C143" s="184" t="s">
        <v>1141</v>
      </c>
      <c r="D143" s="184"/>
      <c r="E143" s="184"/>
    </row>
    <row r="152" spans="8:8" x14ac:dyDescent="0.2">
      <c r="H152" s="14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143:B143"/>
    <mergeCell ref="C143:E143"/>
  </mergeCells>
  <dataValidations count="2">
    <dataValidation allowBlank="1" showInputMessage="1" showErrorMessage="1" prompt="Importe final del periodo que corresponde la información financiera trimestral que se presenta." sqref="C7 C68"/>
    <dataValidation allowBlank="1" showInputMessage="1" showErrorMessage="1" prompt="Saldo al 31 de diciembre del año anterior que se presenta" sqref="D7 D6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6" sqref="B16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6" t="s">
        <v>27</v>
      </c>
      <c r="B4" s="29" t="s">
        <v>78</v>
      </c>
    </row>
    <row r="5" spans="1:2" ht="14.1" customHeight="1" x14ac:dyDescent="0.2">
      <c r="B5" s="29" t="s">
        <v>613</v>
      </c>
    </row>
    <row r="6" spans="1:2" ht="14.1" customHeight="1" x14ac:dyDescent="0.2">
      <c r="B6" s="29" t="s">
        <v>640</v>
      </c>
    </row>
    <row r="7" spans="1:2" ht="14.1" customHeight="1" x14ac:dyDescent="0.2">
      <c r="B7" s="29" t="s">
        <v>608</v>
      </c>
    </row>
    <row r="9" spans="1:2" ht="15" customHeight="1" x14ac:dyDescent="0.2">
      <c r="A9" s="116" t="s">
        <v>29</v>
      </c>
      <c r="B9" s="146" t="s">
        <v>603</v>
      </c>
    </row>
    <row r="10" spans="1:2" ht="15" customHeight="1" x14ac:dyDescent="0.2">
      <c r="A10" s="147"/>
      <c r="B10" s="146" t="s">
        <v>75</v>
      </c>
    </row>
    <row r="11" spans="1:2" ht="15" customHeight="1" x14ac:dyDescent="0.2">
      <c r="A11" s="147"/>
      <c r="B11" s="148" t="s">
        <v>178</v>
      </c>
    </row>
    <row r="13" spans="1:2" ht="15" customHeight="1" x14ac:dyDescent="0.2">
      <c r="A13" s="116" t="s">
        <v>76</v>
      </c>
      <c r="B13" s="29" t="s">
        <v>641</v>
      </c>
    </row>
    <row r="14" spans="1:2" x14ac:dyDescent="0.2">
      <c r="B14" s="29" t="s">
        <v>608</v>
      </c>
    </row>
    <row r="16" spans="1:2" ht="22.5" x14ac:dyDescent="0.2">
      <c r="A16" s="136" t="s">
        <v>607</v>
      </c>
      <c r="B16" s="135" t="s">
        <v>646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2022-01-25T18:03:06Z</cp:lastPrinted>
  <dcterms:created xsi:type="dcterms:W3CDTF">2012-12-11T20:36:24Z</dcterms:created>
  <dcterms:modified xsi:type="dcterms:W3CDTF">2022-02-25T17:48:41Z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